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<sst xmlns="http://schemas.openxmlformats.org/spreadsheetml/2006/main" count="306" uniqueCount="249">
  <si>
    <t>ticker</t>
  </si>
  <si>
    <t>JVSA</t>
  </si>
  <si>
    <t>nombre</t>
  </si>
  <si>
    <t>JVSPAC ACQUISITION CORP</t>
  </si>
  <si>
    <t>empresa</t>
  </si>
  <si>
    <t>Investment Holding Companies</t>
  </si>
  <si>
    <t>Open</t>
  </si>
  <si>
    <t>Target Price</t>
  </si>
  <si>
    <t>Upside</t>
  </si>
  <si>
    <t>1322.03%</t>
  </si>
  <si>
    <t>Country</t>
  </si>
  <si>
    <t>Hong Kong</t>
  </si>
  <si>
    <t>Market Cap</t>
  </si>
  <si>
    <t>Book Value</t>
  </si>
  <si>
    <t>Pe ratio</t>
  </si>
  <si>
    <t>No encontrado</t>
  </si>
  <si>
    <t>Dividend Ratio</t>
  </si>
  <si>
    <t>Net Debt Growth</t>
  </si>
  <si>
    <t>-7.69%</t>
  </si>
  <si>
    <t>Total Assets Growth</t>
  </si>
  <si>
    <t>0.00%</t>
  </si>
  <si>
    <t>Net Property, Plant and Equipment Growth</t>
  </si>
  <si>
    <t>No calculado</t>
  </si>
  <si>
    <t>Fiscal Period: December</t>
  </si>
  <si>
    <t>Net Income</t>
  </si>
  <si>
    <t>Other Operating Activities, Total</t>
  </si>
  <si>
    <t>Cash from Operations</t>
  </si>
  <si>
    <t>0</t>
  </si>
  <si>
    <t>Supplemental Items</t>
  </si>
  <si>
    <t>Levered Free Cash Flow</t>
  </si>
  <si>
    <t>Unlevered Free Cash Flow</t>
  </si>
  <si>
    <t>Change In Net Working Capital</t>
  </si>
  <si>
    <t>Assets</t>
  </si>
  <si>
    <t>Prepaid Expenses</t>
  </si>
  <si>
    <t>Total Current Assets</t>
  </si>
  <si>
    <t>Deferred Charges Long-Term</t>
  </si>
  <si>
    <t>Total Assets</t>
  </si>
  <si>
    <t>Liabilities</t>
  </si>
  <si>
    <t>Accounts Payable, Total</t>
  </si>
  <si>
    <t>Short-term Borrowings</t>
  </si>
  <si>
    <t>Other Current Liabilities</t>
  </si>
  <si>
    <t>Total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</si>
  <si>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</si>
  <si>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</si>
  <si>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</si>
  <si>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</si>
  <si>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</si>
  <si>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</si>
  <si>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</si>
  <si>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</si>
  <si>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</si>
  <si>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0.02</t>
  </si>
  <si>
    <t>-0.07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</si>
  <si>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</si>
  <si>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</si>
  <si>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</si>
  <si>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</si>
  <si>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</si>
  <si>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</si>
  <si>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</si>
  <si>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</si>
  <si>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</si>
  <si>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</si>
  <si>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</si>
  <si>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</si>
  <si>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</si>
  <si>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</si>
  <si>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</si>
  <si>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</si>
  <si>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</si>
  <si>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</si>
  <si>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</si>
  <si>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</si>
  <si>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</si>
  <si>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</si>
  <si>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</si>
  <si>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</si>
  <si>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</si>
  <si>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-0.04</t>
  </si>
  <si>
    <t>Normalized Diluted EPS</t>
  </si>
  <si>
    <t>EBITA</t>
  </si>
  <si>
    <t>EBIT</t>
  </si>
  <si>
    <t>Normalized Net Income</t>
  </si>
  <si>
    <t>Profitability</t>
  </si>
  <si>
    <t>Return on Assets</t>
  </si>
  <si>
    <t>-0.51</t>
  </si>
  <si>
    <t>-15.2</t>
  </si>
  <si>
    <t>Return on Total Capital</t>
  </si>
  <si>
    <t>-0.94</t>
  </si>
  <si>
    <t>-32.05</t>
  </si>
  <si>
    <t>Return On Equity %</t>
  </si>
  <si>
    <t>-10.66</t>
  </si>
  <si>
    <t>130.42</t>
  </si>
  <si>
    <t>Return on Common Equity</t>
  </si>
  <si>
    <t>Short Term Liquidity</t>
  </si>
  <si>
    <t>Current Ratio</t>
  </si>
  <si>
    <t>Operating Cash Flow to Current Liabilities</t>
  </si>
  <si>
    <t>Long Term Solvency</t>
  </si>
  <si>
    <t>Total Debt/Equity</t>
  </si>
  <si>
    <t>559.27</t>
  </si>
  <si>
    <t>658.63</t>
  </si>
  <si>
    <t>-294.27</t>
  </si>
  <si>
    <t>Total Debt / Total Capital</t>
  </si>
  <si>
    <t>84.83</t>
  </si>
  <si>
    <t>86.82</t>
  </si>
  <si>
    <t>151.48</t>
  </si>
  <si>
    <t>Total Liabilities / Total Assets</t>
  </si>
  <si>
    <t>91.88</t>
  </si>
  <si>
    <t>92.84</t>
  </si>
  <si>
    <t>124.68</t>
  </si>
  <si>
    <t>Growth Over Prior Year</t>
  </si>
  <si>
    <t>EBITA, 1 Yr. Growth %</t>
  </si>
  <si>
    <t>-47.88</t>
  </si>
  <si>
    <t>EBIT, 1 Yr. Growth %</t>
  </si>
  <si>
    <t>Earnings From Cont. Operations, 1 Yr. Growth %</t>
  </si>
  <si>
    <t>Net Income, 1 Yr. Growth %</t>
  </si>
  <si>
    <t>Normalized Net Income, 1 Yr. Growth %</t>
  </si>
  <si>
    <t>Diluted EPS Before Extra, 1 Yr. Growth %</t>
  </si>
  <si>
    <t>Total Assets, 1 Yr. Growth %</t>
  </si>
  <si>
    <t>1.83</t>
  </si>
  <si>
    <t>66.18</t>
  </si>
  <si>
    <t>Tangible Book Value, 1 Yr. Growth %</t>
  </si>
  <si>
    <t>-10.12</t>
  </si>
  <si>
    <t>374.86</t>
  </si>
  <si>
    <t>Common Equity, 1 Yr. Growth %</t>
  </si>
  <si>
    <t>Levered Free Cash Flow, 1 Yr. Growth %</t>
  </si>
  <si>
    <t>Unlevered Free Cash Flow, 1 Yr. Growth %</t>
  </si>
  <si>
    <t>Compound Annual Growth Rate Over Two Years</t>
  </si>
  <si>
    <t>EBITA, 2 Yr. CAGR %</t>
  </si>
  <si>
    <t>322.79</t>
  </si>
  <si>
    <t>EBIT, 2 Yr. CAGR %</t>
  </si>
  <si>
    <t>Earnings From Cont. Operations, 2 Yr. CAGR %</t>
  </si>
  <si>
    <t>Net Income, 2 Yr. CAGR %</t>
  </si>
  <si>
    <t>Normalized Net Income, 2 Yr. CAGR %</t>
  </si>
  <si>
    <t>322.81</t>
  </si>
  <si>
    <t>Total Assets, 2 Yr. CAGR %</t>
  </si>
  <si>
    <t>20.26</t>
  </si>
  <si>
    <t>Tangible Book Value, 2 Yr. CAGR %</t>
  </si>
  <si>
    <t>109.68</t>
  </si>
  <si>
    <t>Common Equity, 2 Yr. CAGR %</t>
  </si>
  <si>
    <t>address1</t>
  </si>
  <si>
    <t>Hang Tak Building</t>
  </si>
  <si>
    <t>address2</t>
  </si>
  <si>
    <t>Ground Floor 1 Electric Street</t>
  </si>
  <si>
    <t>city</t>
  </si>
  <si>
    <t>Wan Chai</t>
  </si>
  <si>
    <t>zip</t>
  </si>
  <si>
    <t>999077</t>
  </si>
  <si>
    <t>country</t>
  </si>
  <si>
    <t>phone</t>
  </si>
  <si>
    <t>852 9258 9728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</si>
  <si>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</si>
  <si>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</si>
  <si>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</si>
  <si>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</si>
  <si>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</si>
  <si>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</si>
  <si>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</si>
  <si>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</si>
  <si>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</si>
  <si>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</si>
  <si>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</si>
  <si>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JVSPAC Acquisition Corp. does not have significant operations. It focuses on effecting a merger, share exchange, asset acquisition, share purchase, reorganization, or similar business combination with one or more businesses. The company was incorporated in 2021 and is based in Wan Chai, Hong Kong.</t>
  </si>
  <si>
    <t>companyOfficers</t>
  </si>
  <si>
    <t>[{'maxAge': 1, 'name': 'Mr. Albert  Wong', 'age': 42, 'title': 'Chairman &amp; CEO', 'yearBorn': 1981, 'exercisedValue': 0, 'unexercisedValue': 0}, {'maxAge': 1, 'name': 'Mr. Sze Wai  Tsang CFA', 'age': 46, 'title': 'CFO &amp; Director', 'yearBorn': 1977,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</si>
  <si>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</si>
  <si>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</si>
  <si>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</si>
  <si>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</si>
  <si>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</si>
  <si>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</si>
  <si>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</si>
  <si>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</si>
  <si>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</si>
  <si>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</si>
  <si>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</si>
  <si>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</si>
  <si>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</si>
  <si>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</si>
  <si>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</si>
  <si>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</si>
  <si>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</si>
  <si>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</si>
  <si>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</si>
  <si>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</si>
  <si>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</si>
  <si>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</si>
  <si>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</si>
  <si>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</si>
  <si>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</si>
  <si>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</si>
  <si>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</si>
  <si>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</si>
  <si>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</si>
  <si>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</si>
  <si>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</si>
  <si>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</si>
  <si>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</si>
  <si>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</si>
  <si>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</si>
  <si>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</si>
  <si>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</si>
  <si>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</si>
  <si>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</si>
  <si>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</si>
  <si>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</si>
  <si>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</si>
  <si>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</si>
  <si>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</si>
  <si>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</si>
  <si>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</si>
  <si>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</si>
  <si>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</si>
  <si>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</si>
  <si>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</si>
  <si>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JVSPAC Acquisition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</si>
  <si>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</si>
  <si>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</si>
  <si>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</si>
  <si>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</si>
  <si>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</si>
  <si>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</si>
  <si>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</si>
  <si>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9986ba67-f828-3059-95ef-800d10d5bf3f</t>
  </si>
  <si>
    <t>messageBoardId</t>
  </si>
  <si>
    <t>finmb_1673461116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</si>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</sst>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149.313666687406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8.062876E7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0.0</v>
      </c>
      <c r="C2" s="1">
        <v>0.0</v>
      </c>
      <c r="D2" s="1">
        <v>-7.0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 t="s">
        <v>27</v>
      </c>
      <c r="C4" s="1" t="s">
        <v>27</v>
      </c>
      <c r="D4" s="1" t="s">
        <v>27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 t="s">
        <v>27</v>
      </c>
      <c r="D8" s="1">
        <v>-7.0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</v>
      </c>
      <c r="B3" s="1">
        <v>0.0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34</v>
      </c>
      <c r="B4" s="1">
        <v>0.0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</v>
      </c>
      <c r="B5" s="1">
        <v>26.0</v>
      </c>
      <c r="C5" s="1">
        <v>27.0</v>
      </c>
      <c r="D5" s="1">
        <v>38.0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</v>
      </c>
      <c r="B6" s="1">
        <v>27.0</v>
      </c>
      <c r="C6" s="1">
        <v>27.0</v>
      </c>
      <c r="D6" s="1">
        <v>39.0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</v>
      </c>
      <c r="B8" s="1">
        <v>0.0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</v>
      </c>
      <c r="B9" s="1">
        <v>12.0</v>
      </c>
      <c r="C9" s="1">
        <v>13.0</v>
      </c>
      <c r="D9" s="1">
        <v>28.0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</v>
      </c>
      <c r="B10" s="1">
        <v>12.0</v>
      </c>
      <c r="C10" s="1">
        <v>12.0</v>
      </c>
      <c r="D10" s="1">
        <v>20.0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</v>
      </c>
      <c r="B11" s="1">
        <v>25.0</v>
      </c>
      <c r="C11" s="1">
        <v>25.0</v>
      </c>
      <c r="D11" s="1">
        <v>49.0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</v>
      </c>
      <c r="B12" s="1">
        <v>25.0</v>
      </c>
      <c r="C12" s="1">
        <v>25.0</v>
      </c>
      <c r="D12" s="1">
        <v>49.0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</v>
      </c>
      <c r="B13" s="1">
        <v>2.0</v>
      </c>
      <c r="C13" s="1">
        <v>2.0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</v>
      </c>
      <c r="B14" s="1">
        <v>0.0</v>
      </c>
      <c r="C14" s="1">
        <v>0.0</v>
      </c>
      <c r="D14" s="1">
        <v>-12.0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</v>
      </c>
      <c r="B15" s="1">
        <v>2.0</v>
      </c>
      <c r="C15" s="1">
        <v>1.0</v>
      </c>
      <c r="D15" s="1">
        <v>-9.0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</v>
      </c>
      <c r="B16" s="1">
        <v>2.0</v>
      </c>
      <c r="C16" s="1">
        <v>1.0</v>
      </c>
      <c r="D16" s="1">
        <v>-9.0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47</v>
      </c>
      <c r="B17" s="1">
        <v>27.0</v>
      </c>
      <c r="C17" s="1">
        <v>27.0</v>
      </c>
      <c r="D17" s="1">
        <v>39.0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</v>
      </c>
      <c r="B19" s="1">
        <v>1.0</v>
      </c>
      <c r="C19" s="1">
        <v>1.0</v>
      </c>
      <c r="D19" s="1">
        <v>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</v>
      </c>
      <c r="B20" s="1">
        <v>1.0</v>
      </c>
      <c r="C20" s="1">
        <v>1.0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</v>
      </c>
      <c r="B21" s="1" t="s">
        <v>51</v>
      </c>
      <c r="C21" s="1" t="s">
        <v>51</v>
      </c>
      <c r="D21" s="1" t="s">
        <v>52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</v>
      </c>
      <c r="B22" s="1">
        <v>2.0</v>
      </c>
      <c r="C22" s="1">
        <v>1.0</v>
      </c>
      <c r="D22" s="1">
        <v>-9.0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54</v>
      </c>
      <c r="B23" s="1" t="s">
        <v>51</v>
      </c>
      <c r="C23" s="1" t="s">
        <v>51</v>
      </c>
      <c r="D23" s="1" t="s">
        <v>52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55</v>
      </c>
      <c r="B24" s="1">
        <v>12.0</v>
      </c>
      <c r="C24" s="1">
        <v>13.0</v>
      </c>
      <c r="D24" s="1">
        <v>28.0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56</v>
      </c>
      <c r="B25" s="1">
        <v>12.0</v>
      </c>
      <c r="C25" s="1">
        <v>13.0</v>
      </c>
      <c r="D25" s="1">
        <v>28.0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</v>
      </c>
      <c r="B26" s="1">
        <v>0.0</v>
      </c>
      <c r="C26" s="1">
        <v>3.0</v>
      </c>
      <c r="D26" s="1">
        <v>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58</v>
      </c>
      <c r="B27" s="1">
        <v>0.0</v>
      </c>
      <c r="C27" s="1">
        <v>2.0</v>
      </c>
      <c r="D27" s="1">
        <v>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1">
        <v>0.0</v>
      </c>
      <c r="C2" s="1">
        <v>0.0</v>
      </c>
      <c r="D2" s="1">
        <v>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0.0</v>
      </c>
      <c r="C3" s="1">
        <v>0.0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-7.0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0.0</v>
      </c>
      <c r="D5" s="1">
        <v>-7.0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0.0</v>
      </c>
      <c r="D6" s="1">
        <v>-7.0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0.0</v>
      </c>
      <c r="D7" s="1">
        <v>-7.0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-7.0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-7.0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-7.0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0.0</v>
      </c>
      <c r="D11" s="1">
        <v>-7.0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0.0</v>
      </c>
      <c r="C13" s="1">
        <v>0.0</v>
      </c>
      <c r="D13" s="1" t="s">
        <v>71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0.0</v>
      </c>
      <c r="D14" s="1" t="s">
        <v>71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1.0</v>
      </c>
      <c r="C15" s="1">
        <v>1.0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 t="s">
        <v>71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 t="s">
        <v>71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1.0</v>
      </c>
      <c r="C18" s="1">
        <v>1.0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0.0</v>
      </c>
      <c r="D19" s="1" t="s">
        <v>78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0.0</v>
      </c>
      <c r="D20" s="1" t="s">
        <v>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-7.0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-7.0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-4.0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</v>
      </c>
      <c r="B3" s="1">
        <v>0.0</v>
      </c>
      <c r="C3" s="1" t="s">
        <v>85</v>
      </c>
      <c r="D3" s="1" t="s">
        <v>86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87</v>
      </c>
      <c r="B4" s="1">
        <v>0.0</v>
      </c>
      <c r="C4" s="1" t="s">
        <v>88</v>
      </c>
      <c r="D4" s="1" t="s">
        <v>89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</v>
      </c>
      <c r="B5" s="1">
        <v>0.0</v>
      </c>
      <c r="C5" s="1" t="s">
        <v>91</v>
      </c>
      <c r="D5" s="1" t="s">
        <v>92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93</v>
      </c>
      <c r="B6" s="1">
        <v>0.0</v>
      </c>
      <c r="C6" s="1" t="s">
        <v>91</v>
      </c>
      <c r="D6" s="1" t="s">
        <v>92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95</v>
      </c>
      <c r="B8" s="1" t="s">
        <v>51</v>
      </c>
      <c r="C8" s="1" t="s">
        <v>51</v>
      </c>
      <c r="D8" s="1" t="s">
        <v>51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96</v>
      </c>
      <c r="B9" s="1" t="s">
        <v>27</v>
      </c>
      <c r="C9" s="1" t="s">
        <v>27</v>
      </c>
      <c r="D9" s="1" t="s">
        <v>27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98</v>
      </c>
      <c r="B11" s="1" t="s">
        <v>99</v>
      </c>
      <c r="C11" s="1" t="s">
        <v>100</v>
      </c>
      <c r="D11" s="1" t="s">
        <v>101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</v>
      </c>
      <c r="B12" s="1" t="s">
        <v>103</v>
      </c>
      <c r="C12" s="1" t="s">
        <v>104</v>
      </c>
      <c r="D12" s="1" t="s">
        <v>105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 t="s">
        <v>107</v>
      </c>
      <c r="C13" s="1" t="s">
        <v>108</v>
      </c>
      <c r="D13" s="1" t="s">
        <v>109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0.0</v>
      </c>
      <c r="C15" s="1" t="s">
        <v>112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0.0</v>
      </c>
      <c r="C16" s="1" t="s">
        <v>112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0.0</v>
      </c>
      <c r="C17" s="1" t="s">
        <v>112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1">
        <v>0.0</v>
      </c>
      <c r="C18" s="1" t="s">
        <v>112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>
        <v>0.0</v>
      </c>
      <c r="C19" s="1" t="s">
        <v>112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0.0</v>
      </c>
      <c r="C20" s="1">
        <v>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>
        <v>0.0</v>
      </c>
      <c r="C21" s="1" t="s">
        <v>119</v>
      </c>
      <c r="D21" s="1" t="s">
        <v>120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>
        <v>0.0</v>
      </c>
      <c r="C22" s="1" t="s">
        <v>122</v>
      </c>
      <c r="D22" s="1" t="s">
        <v>123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0.0</v>
      </c>
      <c r="C23" s="1" t="s">
        <v>122</v>
      </c>
      <c r="D23" s="1" t="s">
        <v>123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0.0</v>
      </c>
      <c r="C24" s="1">
        <v>0.0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0.0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0.0</v>
      </c>
      <c r="C27" s="1">
        <v>0.0</v>
      </c>
      <c r="D27" s="1" t="s">
        <v>129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>
        <v>0.0</v>
      </c>
      <c r="C28" s="1">
        <v>0.0</v>
      </c>
      <c r="D28" s="1" t="s">
        <v>129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131</v>
      </c>
      <c r="B29" s="1">
        <v>0.0</v>
      </c>
      <c r="C29" s="1">
        <v>0.0</v>
      </c>
      <c r="D29" s="1" t="s">
        <v>129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0.0</v>
      </c>
      <c r="C30" s="1">
        <v>0.0</v>
      </c>
      <c r="D30" s="1" t="s">
        <v>129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>
        <v>0.0</v>
      </c>
      <c r="C31" s="1">
        <v>0.0</v>
      </c>
      <c r="D31" s="1" t="s">
        <v>134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135</v>
      </c>
      <c r="B32" s="1">
        <v>0.0</v>
      </c>
      <c r="C32" s="1">
        <v>0.0</v>
      </c>
      <c r="D32" s="1" t="s">
        <v>136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0.0</v>
      </c>
      <c r="C33" s="1">
        <v>0.0</v>
      </c>
      <c r="D33" s="1" t="s">
        <v>138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0.0</v>
      </c>
      <c r="C34" s="1">
        <v>0.0</v>
      </c>
      <c r="D34" s="1" t="s">
        <v>138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</v>
      </c>
      <c r="B2" s="1" t="s">
        <v>141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</v>
      </c>
      <c r="B3" s="1" t="s">
        <v>143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144</v>
      </c>
      <c r="B4" s="1" t="s">
        <v>145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</v>
      </c>
      <c r="B5" s="1" t="s">
        <v>147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149</v>
      </c>
      <c r="B7" s="1" t="s">
        <v>150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</v>
      </c>
      <c r="B8" s="1" t="s">
        <v>152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</v>
      </c>
      <c r="B9" s="1" t="s">
        <v>154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155</v>
      </c>
      <c r="B10" s="1" t="s">
        <v>152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156</v>
      </c>
      <c r="B11" s="1" t="s">
        <v>157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</v>
      </c>
      <c r="B12" s="1" t="s">
        <v>159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160</v>
      </c>
      <c r="B13" s="1" t="s">
        <v>157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161</v>
      </c>
      <c r="B14" s="1" t="s">
        <v>162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</v>
      </c>
      <c r="B15" s="1" t="s">
        <v>164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165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166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167</v>
      </c>
      <c r="B18" s="1">
        <v>10.48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168</v>
      </c>
      <c r="B19" s="1">
        <v>10.5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169</v>
      </c>
      <c r="B20" s="1">
        <v>10.49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170</v>
      </c>
      <c r="B21" s="1">
        <v>10.5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171</v>
      </c>
      <c r="B22" s="1">
        <v>10.48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172</v>
      </c>
      <c r="B23" s="1">
        <v>10.5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173</v>
      </c>
      <c r="B24" s="1">
        <v>10.49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174</v>
      </c>
      <c r="B25" s="1">
        <v>10.5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175</v>
      </c>
      <c r="B26" s="1">
        <v>58.277775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176</v>
      </c>
      <c r="B27" s="1">
        <v>321.0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177</v>
      </c>
      <c r="B28" s="1">
        <v>321.0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178</v>
      </c>
      <c r="B29" s="1">
        <v>8795.0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179</v>
      </c>
      <c r="B30" s="1">
        <v>13590.0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180</v>
      </c>
      <c r="B31" s="1">
        <v>13590.0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181</v>
      </c>
      <c r="B32" s="1">
        <v>8.062876E7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182</v>
      </c>
      <c r="B33" s="1">
        <v>10.02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183</v>
      </c>
      <c r="B34" s="1">
        <v>10.5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184</v>
      </c>
      <c r="B35" s="1">
        <v>10.4027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185</v>
      </c>
      <c r="B36" s="1">
        <v>10.244835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186</v>
      </c>
      <c r="B37" s="1" t="s">
        <v>187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188</v>
      </c>
      <c r="B38" s="1">
        <v>7.9159456E7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189</v>
      </c>
      <c r="B39" s="1">
        <v>5623875.0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190</v>
      </c>
      <c r="B40" s="1">
        <v>6248750.0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191</v>
      </c>
      <c r="B41" s="1">
        <v>2873.0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192</v>
      </c>
      <c r="B42" s="1">
        <v>2493.0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193</v>
      </c>
      <c r="B43" s="1">
        <v>1.7261856E9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194</v>
      </c>
      <c r="B44" s="1">
        <v>1.7289504E9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195</v>
      </c>
      <c r="B45" s="1">
        <v>4.0E-4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196</v>
      </c>
      <c r="B46" s="1">
        <v>0.26845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197</v>
      </c>
      <c r="B47" s="1">
        <v>0.8337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198</v>
      </c>
      <c r="B48" s="1">
        <v>0.17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199</v>
      </c>
      <c r="B49" s="1">
        <v>7686250.0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200</v>
      </c>
      <c r="B50" s="1">
        <v>-0.068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201</v>
      </c>
      <c r="B51" s="1">
        <v>1.7039808E9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202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203</v>
      </c>
      <c r="B53" s="1">
        <v>1.7197056E9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204</v>
      </c>
      <c r="B54" s="1">
        <v>696641.0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205</v>
      </c>
      <c r="B55" s="1">
        <v>0.18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206</v>
      </c>
      <c r="B56" s="1">
        <v>0.045862436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207</v>
      </c>
      <c r="B57" s="1">
        <v>0.22263205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208</v>
      </c>
      <c r="B58" s="1" t="s">
        <v>209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210</v>
      </c>
      <c r="B59" s="1" t="s">
        <v>211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212</v>
      </c>
      <c r="B60" s="1" t="s">
        <v>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213</v>
      </c>
      <c r="B61" s="1" t="s">
        <v>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214</v>
      </c>
      <c r="B62" s="1" t="s">
        <v>215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216</v>
      </c>
      <c r="B63" s="1" t="s">
        <v>215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217</v>
      </c>
      <c r="B64" s="1">
        <v>1.7101638E9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218</v>
      </c>
      <c r="B65" s="1" t="s">
        <v>219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220</v>
      </c>
      <c r="B66" s="1" t="s">
        <v>221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222</v>
      </c>
      <c r="B67" s="1" t="s">
        <v>223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224</v>
      </c>
      <c r="B68" s="1" t="s">
        <v>225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226</v>
      </c>
      <c r="B69" s="1">
        <v>-1.8E7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227</v>
      </c>
      <c r="B70" s="1">
        <v>10.49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228</v>
      </c>
      <c r="B71" s="1" t="s">
        <v>229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230</v>
      </c>
      <c r="B72" s="1">
        <v>910200.0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231</v>
      </c>
      <c r="B73" s="1">
        <v>0.118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232</v>
      </c>
      <c r="B74" s="1">
        <v>286385.0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233</v>
      </c>
      <c r="B75" s="1">
        <v>2.042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234</v>
      </c>
      <c r="B76" s="1">
        <v>2.436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235</v>
      </c>
      <c r="B77" s="1">
        <v>9.46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236</v>
      </c>
      <c r="B78" s="1">
        <v>-0.01321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237</v>
      </c>
      <c r="B79" s="1">
        <v>0.45744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238</v>
      </c>
      <c r="B80" s="1">
        <v>-539537.0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239</v>
      </c>
      <c r="B81" s="1">
        <v>-627109.0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240</v>
      </c>
      <c r="B82" s="1" t="s">
        <v>187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241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30</v>
      </c>
      <c r="B3" s="1">
        <v>0.0</v>
      </c>
      <c r="C3" s="1">
        <v>0.0</v>
      </c>
      <c r="D3" s="1">
        <v>2.0</v>
      </c>
      <c r="E3" s="1">
        <f>IF(D3*FORECAST(E2,B3:D3,B2:D2)&gt;0,FORECAST(E2,B3:D3,B2:D2),D3)*$X$1</f>
        <v>2.666666667</v>
      </c>
      <c r="F3" s="1">
        <f>IF(E3*FORECAST(F2,B3:E3,B2:E2)&gt;0,FORECAST(F2,B3:E3,B2:E2),E3)*$X$1</f>
        <v>3.666666667</v>
      </c>
      <c r="G3" s="1">
        <f>IF(F3*FORECAST(G2,B3:F3,B2:F2)&gt;0,FORECAST(G2,B3:F3,B2:F2),F3)*$X$1</f>
        <v>4.666666667</v>
      </c>
      <c r="H3" s="1">
        <f>IF(G3*FORECAST(H2,B3:G3,B2:G2)&gt;0,FORECAST(H2,B3:G3,B2:G2),G3)*$X$1</f>
        <v>5.666666667</v>
      </c>
      <c r="I3" s="1">
        <f>IF(H3*FORECAST(I2,B3:H3,B2:H2)&gt;0,FORECAST(I2,B3:H3,B2:H2),H3)*$X$1</f>
        <v>6.666666667</v>
      </c>
      <c r="J3" s="1">
        <f>IF(I3*FORECAST(J2,B3:I3,B2:I2)&gt;0,FORECAST(J2,B3:I3,B2:I2),I3)*$X$1</f>
        <v>7.666666667</v>
      </c>
      <c r="K3" s="1">
        <f>IF(J3*FORECAST(K2,B3:J3,B2:J2)&gt;0,FORECAST(K2,B3:J3,B2:J2),J3)*$X$1</f>
        <v>8.666666667</v>
      </c>
      <c r="L3" s="4">
        <f>IF(K3*FORECAST(L2,B3:K3,B2:K2)&gt;0,FORECAST(L2,B3:K3,B2:K2),K3)*$X$1</f>
        <v>9.666666667</v>
      </c>
      <c r="M3" s="4">
        <f>IF(L3*FORECAST(M2,B3:L3,B2:L2)&gt;0,FORECAST(M2,B3:L3,B2:L2),L3)*$X$1</f>
        <v>10.66666667</v>
      </c>
      <c r="N3" s="4">
        <f>IF(M3*FORECAST(N2,B3:M3,B2:M2)&gt;0,FORECAST(N2,B3:M3,B2:M2),M3)*$X$1</f>
        <v>11.66666667</v>
      </c>
      <c r="O3" s="4">
        <f>IF(N3*FORECAST(O2,B3:N3,B2:N2)&gt;0,FORECAST(O2,B3:N3,B2:N2),N3)*$X$1</f>
        <v>12.66666667</v>
      </c>
      <c r="P3" s="4">
        <f>IF(O3*FORECAST(P2,B3:O3,B2:O2)&gt;0,FORECAST(P2,B3:O3,B2:O2),O3)*$X$1</f>
        <v>13.66666667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</v>
      </c>
      <c r="B4" s="1">
        <v>12.0</v>
      </c>
      <c r="C4" s="1">
        <v>13.0</v>
      </c>
      <c r="D4" s="1">
        <v>28.0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242</v>
      </c>
      <c r="B5" s="1">
        <v>1.0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243</v>
      </c>
      <c r="L7" s="1">
        <f>IF(P3*FORECAST(P2,B3:P3,B2:P2)&gt;0,FORECAST(P2,B3:P3,B2:P2),O3)*$X$1 * (1+0.02)/(0.0748-0.02)</f>
        <v>254.379562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244</v>
      </c>
      <c r="L8" s="5">
        <f t="array" ref="L8">NPV(0.0748,F3:P3)</f>
        <v>58.23563887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245</v>
      </c>
      <c r="L9" s="5">
        <f t="array" ref="L9">NPV(0.0748,F16:P16)</f>
        <v>115.0477104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246</v>
      </c>
      <c r="L10" s="5">
        <f>L8 + L9</f>
        <v>173.2833492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56</v>
      </c>
      <c r="L11" s="1">
        <v>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247</v>
      </c>
      <c r="L12" s="5">
        <f>L10 - L11</f>
        <v>145.2833492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248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145.2833492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(1+0.02)/(0.0748-0.02)</f>
        <v>254.379562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0.0</v>
      </c>
      <c r="C3" s="1">
        <v>0.0</v>
      </c>
      <c r="D3" s="1">
        <v>-7.0</v>
      </c>
      <c r="E3" s="1">
        <f>IF(D3*FORECAST(E2,B3:D3,B2:D2)&gt;0,FORECAST(E2,B3:D3,B2:D2),D3)*$X$1</f>
        <v>-9.333333333</v>
      </c>
      <c r="F3" s="1">
        <f>IF(E3*FORECAST(F2,B3:E3,B2:E2)&gt;0,FORECAST(F2,B3:E3,B2:E2),E3)*$X$1</f>
        <v>-12.83333333</v>
      </c>
      <c r="G3" s="1">
        <f>IF(F3*FORECAST(G2,B3:F3,B2:F2)&gt;0,FORECAST(G2,B3:F3,B2:F2),F3)*$X$1</f>
        <v>-16.33333333</v>
      </c>
      <c r="H3" s="1">
        <f>IF(G3*FORECAST(H2,B3:G3,B2:G2)&gt;0,FORECAST(H2,B3:G3,B2:G2),G3)*$X$1</f>
        <v>-19.83333333</v>
      </c>
      <c r="I3" s="1">
        <f>IF(H3*FORECAST(I2,B3:H3,B2:H2)&gt;0,FORECAST(I2,B3:H3,B2:H2),H3)*$X$1</f>
        <v>-23.33333333</v>
      </c>
      <c r="J3" s="1">
        <f>IF(I3*FORECAST(J2,B3:I3,B2:I2)&gt;0,FORECAST(J2,B3:I3,B2:I2),I3)*$X$1</f>
        <v>-26.83333333</v>
      </c>
      <c r="K3" s="1">
        <f>IF(J3*FORECAST(K2,B3:J3,B2:J2)&gt;0,FORECAST(K2,B3:J3,B2:J2),J3)*$X$1</f>
        <v>-30.33333333</v>
      </c>
      <c r="L3" s="4">
        <f>IF(K3*FORECAST(L2,B3:K3,B2:K2)&gt;0,FORECAST(L2,B3:K3,B2:K2),K3)*$X$1</f>
        <v>-33.83333333</v>
      </c>
      <c r="M3" s="4">
        <f>IF(L3*FORECAST(M2,B3:L3,B2:L2)&gt;0,FORECAST(M2,B3:L3,B2:L2),L3)*$X$1</f>
        <v>-37.33333333</v>
      </c>
      <c r="N3" s="4">
        <f>IF(M3*FORECAST(N2,B3:M3,B2:M2)&gt;0,FORECAST(N2,B3:M3,B2:M2),M3)*$X$1</f>
        <v>-40.83333333</v>
      </c>
      <c r="O3" s="4">
        <f>IF(N3*FORECAST(O2,B3:N3,B2:N2)&gt;0,FORECAST(O2,B3:N3,B2:N2),N3)*$X$1</f>
        <v>-44.33333333</v>
      </c>
      <c r="P3" s="4">
        <f>IF(O3*FORECAST(P2,B3:O3,B2:O2)&gt;0,FORECAST(P2,B3:O3,B2:O2),O3)*$X$1</f>
        <v>-47.83333333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</v>
      </c>
      <c r="B4" s="1">
        <v>12.0</v>
      </c>
      <c r="C4" s="1">
        <v>13.0</v>
      </c>
      <c r="D4" s="1">
        <v>28.0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242</v>
      </c>
      <c r="B5" s="1">
        <v>1.0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243</v>
      </c>
      <c r="L7" s="1">
        <f>IF(P3*FORECAST(P2,B3:P3,B2:P2)&gt;0,FORECAST(P2,B3:P3,B2:P2),O3)*$X$1 * (1+0.02)/(0.0748-0.02)</f>
        <v>-890.3284672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244</v>
      </c>
      <c r="L8" s="5">
        <f t="array" ref="L8">NPV(0.0748,F3:P3)</f>
        <v>-203.8247361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245</v>
      </c>
      <c r="L9" s="5">
        <f t="array" ref="L9">NPV(0.0748,F16:P16)</f>
        <v>-402.6669863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246</v>
      </c>
      <c r="L10" s="5">
        <f>L8 + L9</f>
        <v>-606.4917223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56</v>
      </c>
      <c r="L11" s="1">
        <v>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247</v>
      </c>
      <c r="L12" s="5">
        <f>L10 - L11</f>
        <v>-634.4917223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248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-634.4917223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(1+0.02)/(0.0748-0.02)</f>
        <v>-890.3284672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