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<sst xmlns="http://schemas.openxmlformats.org/spreadsheetml/2006/main" count="797" uniqueCount="677">
  <si>
    <t>ticker</t>
  </si>
  <si>
    <t>JOBY</t>
  </si>
  <si>
    <t>nombre</t>
  </si>
  <si>
    <t>JOBY AVIATION INC</t>
  </si>
  <si>
    <t>empresa</t>
  </si>
  <si>
    <t>Aerospace &amp; Defense</t>
  </si>
  <si>
    <t>Open</t>
  </si>
  <si>
    <t>Target Price</t>
  </si>
  <si>
    <t>Upside</t>
  </si>
  <si>
    <t>-312.92%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</si>
  <si>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</si>
  <si>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</si>
  <si>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</si>
  <si>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</si>
  <si>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</si>
  <si>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</si>
  <si>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</si>
  <si>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</si>
  <si>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-99.92%</t>
  </si>
  <si>
    <t>Total Assets Growth</t>
  </si>
  <si>
    <t>-53.56%</t>
  </si>
  <si>
    <t>Net Property, Plant and Equipment Growth</t>
  </si>
  <si>
    <t>-100.00%</t>
  </si>
  <si>
    <t>EBITDA Growth</t>
  </si>
  <si>
    <t>43.03%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</si>
  <si>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</si>
  <si>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</si>
  <si>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</si>
  <si>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</si>
  <si>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</si>
  <si>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</si>
  <si>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</si>
  <si>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</si>
  <si>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</si>
  <si>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</si>
  <si>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</si>
  <si>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</si>
  <si>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</si>
  <si>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</si>
  <si>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</si>
  <si>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</si>
  <si>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</si>
  <si>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</si>
  <si>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</si>
  <si>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</si>
  <si>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</si>
  <si>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</si>
  <si>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</si>
  <si>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</si>
  <si>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</si>
  <si>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</si>
  <si>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</si>
  <si>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</si>
  <si>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</si>
  <si>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</si>
  <si>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</si>
  <si>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</si>
  <si>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</si>
  <si>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</si>
  <si>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</si>
  <si>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</si>
  <si>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</si>
  <si>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</si>
  <si>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</si>
  <si>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</si>
  <si>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</si>
  <si>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</si>
  <si>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</si>
  <si>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</si>
  <si>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</si>
  <si>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</si>
  <si>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</si>
  <si>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</si>
  <si>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</si>
  <si>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</si>
  <si>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</si>
  <si>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</si>
  <si>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</si>
  <si>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</si>
  <si>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</si>
  <si>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</si>
  <si>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</si>
  <si>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</si>
  <si>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</si>
  <si>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</si>
  <si>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</si>
  <si>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</si>
  <si>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</si>
  <si>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</si>
  <si>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</si>
  <si>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</si>
  <si>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</si>
  <si>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</si>
  <si>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</si>
  <si>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</si>
  <si>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</si>
  <si>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</si>
  <si>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</si>
  <si>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0.14</t>
  </si>
  <si>
    <t>2.18</t>
  </si>
  <si>
    <t>1.87</t>
  </si>
  <si>
    <t>1.48</t>
  </si>
  <si>
    <t>Tangible Book Value</t>
  </si>
  <si>
    <t>Tangible Book Value Per Share</t>
  </si>
  <si>
    <t>2.04</t>
  </si>
  <si>
    <t>1.73</t>
  </si>
  <si>
    <t>1.37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</si>
  <si>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</si>
  <si>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</si>
  <si>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</si>
  <si>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</si>
  <si>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</si>
  <si>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</si>
  <si>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</si>
  <si>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</si>
  <si>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</si>
  <si>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</si>
  <si>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</si>
  <si>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</si>
  <si>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</si>
  <si>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</si>
  <si>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</si>
  <si>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</si>
  <si>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</si>
  <si>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</si>
  <si>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</si>
  <si>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</si>
  <si>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</si>
  <si>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</si>
  <si>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</si>
  <si>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</si>
  <si>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</si>
  <si>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</si>
  <si>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</si>
  <si>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</si>
  <si>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</si>
  <si>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</si>
  <si>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</si>
  <si>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</si>
  <si>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</si>
  <si>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</si>
  <si>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</si>
  <si>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</si>
  <si>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</si>
  <si>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-0.61</t>
  </si>
  <si>
    <t>-0.44</t>
  </si>
  <si>
    <t>-0.79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</si>
  <si>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</si>
  <si>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</si>
  <si>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</si>
  <si>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</si>
  <si>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</si>
  <si>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</si>
  <si>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-0.38</t>
  </si>
  <si>
    <t>-0.28</t>
  </si>
  <si>
    <t>Normalized Diluted EPS</t>
  </si>
  <si>
    <t>EBITDA</t>
  </si>
  <si>
    <t>EBITA</t>
  </si>
  <si>
    <t>EBIT</t>
  </si>
  <si>
    <t>EBITDAR</t>
  </si>
  <si>
    <t>Effective Tax Rate - (Ratio)</t>
  </si>
  <si>
    <t>5.52</t>
  </si>
  <si>
    <t>-0.04</t>
  </si>
  <si>
    <t>-0.03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</si>
  <si>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</si>
  <si>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</si>
  <si>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</si>
  <si>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</si>
  <si>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</si>
  <si>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</si>
  <si>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</si>
  <si>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</si>
  <si>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</si>
  <si>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</si>
  <si>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</si>
  <si>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</si>
  <si>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</si>
  <si>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</si>
  <si>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</si>
  <si>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</si>
  <si>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</si>
  <si>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</si>
  <si>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</si>
  <si>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</si>
  <si>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</si>
  <si>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-16.31</t>
  </si>
  <si>
    <t>-17.63</t>
  </si>
  <si>
    <t>-23.03</t>
  </si>
  <si>
    <t>Return on Total Capital</t>
  </si>
  <si>
    <t>-17.92</t>
  </si>
  <si>
    <t>-19.53</t>
  </si>
  <si>
    <t>-26.06</t>
  </si>
  <si>
    <t>Return On Equity %</t>
  </si>
  <si>
    <t>-20.01</t>
  </si>
  <si>
    <t>-20.8</t>
  </si>
  <si>
    <t>-46.66</t>
  </si>
  <si>
    <t>Return on Common Equity</t>
  </si>
  <si>
    <t>-34.89</t>
  </si>
  <si>
    <t>Margin Analysis</t>
  </si>
  <si>
    <t>Gross Profit Margin %</t>
  </si>
  <si>
    <t>80.62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</si>
  <si>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</si>
  <si>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</si>
  <si>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</si>
  <si>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</si>
  <si>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</si>
  <si>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</si>
  <si>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</si>
  <si>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</si>
  <si>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</si>
  <si>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</si>
  <si>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</si>
  <si>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Fixed Assets Turnover</t>
  </si>
  <si>
    <t>0.01</t>
  </si>
  <si>
    <t>Short Term Liquidity</t>
  </si>
  <si>
    <t>Current Ratio</t>
  </si>
  <si>
    <t>5.22</t>
  </si>
  <si>
    <t>95.22</t>
  </si>
  <si>
    <t>35.9</t>
  </si>
  <si>
    <t>23.39</t>
  </si>
  <si>
    <t>Quick Ratio</t>
  </si>
  <si>
    <t>4.02</t>
  </si>
  <si>
    <t>93.96</t>
  </si>
  <si>
    <t>35.12</t>
  </si>
  <si>
    <t>22.97</t>
  </si>
  <si>
    <t>Operating Cash Flow to Current Liabilities</t>
  </si>
  <si>
    <t>-5.53</t>
  </si>
  <si>
    <t>-14.14</t>
  </si>
  <si>
    <t>-7.81</t>
  </si>
  <si>
    <t>-6.95</t>
  </si>
  <si>
    <t>Average Days Payable Outstanding</t>
  </si>
  <si>
    <t>Long Term Solvency</t>
  </si>
  <si>
    <t>Total Debt/Equity</t>
  </si>
  <si>
    <t>0.18</t>
  </si>
  <si>
    <t>2.46</t>
  </si>
  <si>
    <t>3.54</t>
  </si>
  <si>
    <t>Total Debt / Total Capital</t>
  </si>
  <si>
    <t>2.4</t>
  </si>
  <si>
    <t>3.42</t>
  </si>
  <si>
    <t>LT Debt/Equity</t>
  </si>
  <si>
    <t>0.1</t>
  </si>
  <si>
    <t>2.1</t>
  </si>
  <si>
    <t>2.97</t>
  </si>
  <si>
    <t>Long-Term Debt / Total Capital</t>
  </si>
  <si>
    <t>2.05</t>
  </si>
  <si>
    <t>2.87</t>
  </si>
  <si>
    <t>Total Liabilities / Total Assets</t>
  </si>
  <si>
    <t>99.28</t>
  </si>
  <si>
    <t>11.53</t>
  </si>
  <si>
    <t>9.92</t>
  </si>
  <si>
    <t>18.52</t>
  </si>
  <si>
    <t>EBIT / Interest Expense</t>
  </si>
  <si>
    <t>-106.8</t>
  </si>
  <si>
    <t>EBITDA / Interest Expense</t>
  </si>
  <si>
    <t>-100.23</t>
  </si>
  <si>
    <t>(EBITDA - Capex) / Interest Expense</t>
  </si>
  <si>
    <t>-113.56</t>
  </si>
  <si>
    <t>Total Debt / EBITDA</t>
  </si>
  <si>
    <t>-0.01</t>
  </si>
  <si>
    <t>-0.08</t>
  </si>
  <si>
    <t>-0.09</t>
  </si>
  <si>
    <t>Net Debt / EBITDA</t>
  </si>
  <si>
    <t>5.33</t>
  </si>
  <si>
    <t>2.86</t>
  </si>
  <si>
    <t>2.31</t>
  </si>
  <si>
    <t>Total Debt / (EBITDA - Capex)</t>
  </si>
  <si>
    <t>-0.07</t>
  </si>
  <si>
    <t>Net Debt / (EBITDA - Capex)</t>
  </si>
  <si>
    <t>4.71</t>
  </si>
  <si>
    <t>2.48</t>
  </si>
  <si>
    <t>2.16</t>
  </si>
  <si>
    <t>Growth Over Prior Year</t>
  </si>
  <si>
    <t>EBITDA, 1 Yr. Growth %</t>
  </si>
  <si>
    <t>94.78</t>
  </si>
  <si>
    <t>51.43</t>
  </si>
  <si>
    <t>19.93</t>
  </si>
  <si>
    <t>EBITA, 1 Yr. Growth %</t>
  </si>
  <si>
    <t>93.06</t>
  </si>
  <si>
    <t>51.44</t>
  </si>
  <si>
    <t>20.54</t>
  </si>
  <si>
    <t>EBIT, 1 Yr. Growth %</t>
  </si>
  <si>
    <t>95.93</t>
  </si>
  <si>
    <t>51.38</t>
  </si>
  <si>
    <t>20.37</t>
  </si>
  <si>
    <t>Earnings From Cont. Operations, 1 Yr. Growth %</t>
  </si>
  <si>
    <t>57.95</t>
  </si>
  <si>
    <t>43.1</t>
  </si>
  <si>
    <t>98.82</t>
  </si>
  <si>
    <t>Net Income, 1 Yr. Growth %</t>
  </si>
  <si>
    <t>Normalized Net Income, 1 Yr. Growth %</t>
  </si>
  <si>
    <t>49.63</t>
  </si>
  <si>
    <t>42.43</t>
  </si>
  <si>
    <t>42.4</t>
  </si>
  <si>
    <t>Diluted EPS Before Extra, 1 Yr. Growth %</t>
  </si>
  <si>
    <t>-44.32</t>
  </si>
  <si>
    <t>-27.94</t>
  </si>
  <si>
    <t>79.69</t>
  </si>
  <si>
    <t>Net Property, Plant and Equip., 1 Yr. Growth %</t>
  </si>
  <si>
    <t>55.76</t>
  </si>
  <si>
    <t>120.58</t>
  </si>
  <si>
    <t>12.34</t>
  </si>
  <si>
    <t>Total Assets, 1 Yr. Growth %</t>
  </si>
  <si>
    <t>199.31</t>
  </si>
  <si>
    <t>-13.13</t>
  </si>
  <si>
    <t>-1.82</t>
  </si>
  <si>
    <t>Tangible Book Value, 1 Yr. Growth %</t>
  </si>
  <si>
    <t>-535.03</t>
  </si>
  <si>
    <t>-12.45</t>
  </si>
  <si>
    <t>-11.53</t>
  </si>
  <si>
    <t>Common Equity, 1 Yr. Growth %</t>
  </si>
  <si>
    <t>-565.01</t>
  </si>
  <si>
    <t>-11.54</t>
  </si>
  <si>
    <t>-11.19</t>
  </si>
  <si>
    <t>Cash From Operations, 1 Yr. Growth %</t>
  </si>
  <si>
    <t>84.84</t>
  </si>
  <si>
    <t>20.52</t>
  </si>
  <si>
    <t>33.02</t>
  </si>
  <si>
    <t>Capital Expenditures, 1 Yr. Growth %</t>
  </si>
  <si>
    <t>38.76</t>
  </si>
  <si>
    <t>69.73</t>
  </si>
  <si>
    <t>-44.26</t>
  </si>
  <si>
    <t>Levered Free Cash Flow, 1 Yr. Growth %</t>
  </si>
  <si>
    <t>26.2</t>
  </si>
  <si>
    <t>-8.94</t>
  </si>
  <si>
    <t>Unlevered Free Cash Flow, 1 Yr. Growth %</t>
  </si>
  <si>
    <t>27.36</t>
  </si>
  <si>
    <t>Compound Annual Growth Rate Over Two Years</t>
  </si>
  <si>
    <t>EBITDA, 2 Yr. CAGR %</t>
  </si>
  <si>
    <t>71.74</t>
  </si>
  <si>
    <t>34.77</t>
  </si>
  <si>
    <t>EBITA, 2 Yr. CAGR %</t>
  </si>
  <si>
    <t>70.98</t>
  </si>
  <si>
    <t>34.11</t>
  </si>
  <si>
    <t>EBIT, 2 Yr. CAGR %</t>
  </si>
  <si>
    <t>72.22</t>
  </si>
  <si>
    <t>34.99</t>
  </si>
  <si>
    <t>Earnings From Cont. Operations, 2 Yr. CAGR %</t>
  </si>
  <si>
    <t>50.34</t>
  </si>
  <si>
    <t>68.68</t>
  </si>
  <si>
    <t>Net Income, 2 Yr. CAGR %</t>
  </si>
  <si>
    <t>Normalized Net Income, 2 Yr. CAGR %</t>
  </si>
  <si>
    <t>45.99</t>
  </si>
  <si>
    <t>44.36</t>
  </si>
  <si>
    <t>Diluted EPS Before Extra, 2 Yr. CAGR %</t>
  </si>
  <si>
    <t>-36.66</t>
  </si>
  <si>
    <t>13.79</t>
  </si>
  <si>
    <t>Net Property, Plant and Equip., 2 Yr. CAGR %</t>
  </si>
  <si>
    <t>85.36</t>
  </si>
  <si>
    <t>57.42</t>
  </si>
  <si>
    <t>Total Assets, 2 Yr. CAGR %</t>
  </si>
  <si>
    <t>61.25</t>
  </si>
  <si>
    <t>-7.65</t>
  </si>
  <si>
    <t>Tangible Book Value, 2 Yr. CAGR %</t>
  </si>
  <si>
    <t>95.16</t>
  </si>
  <si>
    <t>-11.99</t>
  </si>
  <si>
    <t>Common Equity, 2 Yr. CAGR %</t>
  </si>
  <si>
    <t>102.81</t>
  </si>
  <si>
    <t>-11.37</t>
  </si>
  <si>
    <t>Cash From Operations, 2 Yr. CAGR %</t>
  </si>
  <si>
    <t>49.26</t>
  </si>
  <si>
    <t>26.62</t>
  </si>
  <si>
    <t>Capital Expenditures, 2 Yr. CAGR %</t>
  </si>
  <si>
    <t>52.14</t>
  </si>
  <si>
    <t>-2.73</t>
  </si>
  <si>
    <t>Levered Free Cash Flow, 2 Yr. CAGR %</t>
  </si>
  <si>
    <t>9.44</t>
  </si>
  <si>
    <t>Unlevered Free Cash Flow, 2 Yr. CAGR %</t>
  </si>
  <si>
    <t>Compound Annual Growth Rate Over Three Years</t>
  </si>
  <si>
    <t>EBITDA, 3 Yr. CAGR %</t>
  </si>
  <si>
    <t>52.37</t>
  </si>
  <si>
    <t>EBITA, 3 Yr. CAGR %</t>
  </si>
  <si>
    <t>52.18</t>
  </si>
  <si>
    <t>EBIT, 3 Yr. CAGR %</t>
  </si>
  <si>
    <t>52.84</t>
  </si>
  <si>
    <t>Earnings From Cont. Operations, 3 Yr. CAGR %</t>
  </si>
  <si>
    <t>65.02</t>
  </si>
  <si>
    <t>Net Income, 3 Yr. CAGR %</t>
  </si>
  <si>
    <t>Normalized Net Income, 3 Yr. CAGR %</t>
  </si>
  <si>
    <t>56.17</t>
  </si>
  <si>
    <t>Diluted EPS Before Extra, 3 Yr. CAGR %</t>
  </si>
  <si>
    <t>-10.33</t>
  </si>
  <si>
    <t>Net Property, Plant and Equip., 3 Yr. CAGR %</t>
  </si>
  <si>
    <t>56.86</t>
  </si>
  <si>
    <t>Total Assets, 3 Yr. CAGR %</t>
  </si>
  <si>
    <t>36.67</t>
  </si>
  <si>
    <t>Tangible Book Value, 3 Yr. CAGR %</t>
  </si>
  <si>
    <t>49.92</t>
  </si>
  <si>
    <t>Common Equity, 3 Yr. CAGR %</t>
  </si>
  <si>
    <t>54.01</t>
  </si>
  <si>
    <t>Cash From Operations, 3 Yr. CAGR %</t>
  </si>
  <si>
    <t>43.64</t>
  </si>
  <si>
    <t>Capital Expenditures, 3 Yr. CAGR %</t>
  </si>
  <si>
    <t>8.87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</si>
  <si>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</si>
  <si>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</si>
  <si>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</si>
  <si>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</si>
  <si>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</si>
  <si>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</si>
  <si>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</si>
  <si>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</si>
  <si>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997</t>
  </si>
  <si>
    <t>4,408</t>
  </si>
  <si>
    <t>2,083</t>
  </si>
  <si>
    <t>4,631</t>
  </si>
  <si>
    <t>6,687</t>
  </si>
  <si>
    <t>-</t>
  </si>
  <si>
    <t>Change</t>
  </si>
  <si>
    <t>342.15%</t>
  </si>
  <si>
    <t>-52.75%</t>
  </si>
  <si>
    <t>122.32%</t>
  </si>
  <si>
    <t>44.41%</t>
  </si>
  <si>
    <t>0%</t>
  </si>
  <si>
    <t>Enterprise Value (EV)
                                    1</t>
  </si>
  <si>
    <t>3,112</t>
  </si>
  <si>
    <t>1,026</t>
  </si>
  <si>
    <t>3,598</t>
  </si>
  <si>
    <t>6,404</t>
  </si>
  <si>
    <t>6,166</t>
  </si>
  <si>
    <t>6,448</t>
  </si>
  <si>
    <t>212.12%</t>
  </si>
  <si>
    <t>-67.03%</t>
  </si>
  <si>
    <t>250.71%</t>
  </si>
  <si>
    <t>77.98%</t>
  </si>
  <si>
    <t>-3.72%</t>
  </si>
  <si>
    <t>4.57%</t>
  </si>
  <si>
    <t>P/E ratio</t>
  </si>
  <si>
    <t>-231x</t>
  </si>
  <si>
    <t>-7.61x</t>
  </si>
  <si>
    <t>-8.42x</t>
  </si>
  <si>
    <t>-12.3x</t>
  </si>
  <si>
    <t>-12.2x</t>
  </si>
  <si>
    <t>-13.6x</t>
  </si>
  <si>
    <t>PBR</t>
  </si>
  <si>
    <t>3.35x</t>
  </si>
  <si>
    <t>1.79x</t>
  </si>
  <si>
    <t>4.49x</t>
  </si>
  <si>
    <t>7.26x</t>
  </si>
  <si>
    <t>7.69x</t>
  </si>
  <si>
    <t>14.4x</t>
  </si>
  <si>
    <t>PEG</t>
  </si>
  <si>
    <t>-0.1x</t>
  </si>
  <si>
    <t>1.24x</t>
  </si>
  <si>
    <t>-36.95x</t>
  </si>
  <si>
    <t>1.36x</t>
  </si>
  <si>
    <t>Capitalization / Revenue</t>
  </si>
  <si>
    <t>4,487x</t>
  </si>
  <si>
    <t>37,305x</t>
  </si>
  <si>
    <t>286x</t>
  </si>
  <si>
    <t>68.2x</t>
  </si>
  <si>
    <t>EV / Revenue</t>
  </si>
  <si>
    <t>3,487x</t>
  </si>
  <si>
    <t>35,727x</t>
  </si>
  <si>
    <t>263x</t>
  </si>
  <si>
    <t>65.8x</t>
  </si>
  <si>
    <t>EV / EBITDA</t>
  </si>
  <si>
    <t>-12.8x</t>
  </si>
  <si>
    <t>-3.43x</t>
  </si>
  <si>
    <t>-10.3x</t>
  </si>
  <si>
    <t>-14.1x</t>
  </si>
  <si>
    <t>-14.8x</t>
  </si>
  <si>
    <t>-18.5x</t>
  </si>
  <si>
    <t>EV / EBIT</t>
  </si>
  <si>
    <t>-12x</t>
  </si>
  <si>
    <t>-2.62x</t>
  </si>
  <si>
    <t>-7.62x</t>
  </si>
  <si>
    <t>-11.3x</t>
  </si>
  <si>
    <t>-11.9x</t>
  </si>
  <si>
    <t>-14.2x</t>
  </si>
  <si>
    <t>EV / FCF</t>
  </si>
  <si>
    <t>-3.53x</t>
  </si>
  <si>
    <t>-10.4x</t>
  </si>
  <si>
    <t>-13.9x</t>
  </si>
  <si>
    <t>-15.6x</t>
  </si>
  <si>
    <t>FCF Yield</t>
  </si>
  <si>
    <t>-28.3%</t>
  </si>
  <si>
    <t>-9.57%</t>
  </si>
  <si>
    <t>-7.04%</t>
  </si>
  <si>
    <t>-7.2%</t>
  </si>
  <si>
    <t>-6.4%</t>
  </si>
  <si>
    <t>Dividend per Share
                                    2</t>
  </si>
  <si>
    <t>Rate of return</t>
  </si>
  <si>
    <t>EPS
                                    2</t>
  </si>
  <si>
    <t>-0.05</t>
  </si>
  <si>
    <t>-0.7118</t>
  </si>
  <si>
    <t>-0.7141</t>
  </si>
  <si>
    <t>-0.6429</t>
  </si>
  <si>
    <t>Distribution rate</t>
  </si>
  <si>
    <t>Net sales
                                    1</t>
  </si>
  <si>
    <t>1.032</t>
  </si>
  <si>
    <t>0.1792</t>
  </si>
  <si>
    <t>23.41</t>
  </si>
  <si>
    <t>98.01</t>
  </si>
  <si>
    <t>EBITDA
                                    1</t>
  </si>
  <si>
    <t>-243.1</t>
  </si>
  <si>
    <t>-299.1</t>
  </si>
  <si>
    <t>-348</t>
  </si>
  <si>
    <t>-453.4</t>
  </si>
  <si>
    <t>-416.1</t>
  </si>
  <si>
    <t>-347.7</t>
  </si>
  <si>
    <t>EBIT
                                    1</t>
  </si>
  <si>
    <t>-259.1</t>
  </si>
  <si>
    <t>-392.2</t>
  </si>
  <si>
    <t>-472.1</t>
  </si>
  <si>
    <t>-566.5</t>
  </si>
  <si>
    <t>-517.9</t>
  </si>
  <si>
    <t>-455.2</t>
  </si>
  <si>
    <t>Net income
                                    1</t>
  </si>
  <si>
    <t>-0.9332</t>
  </si>
  <si>
    <t>-258</t>
  </si>
  <si>
    <t>-513</t>
  </si>
  <si>
    <t>-507.9</t>
  </si>
  <si>
    <t>-580.6</t>
  </si>
  <si>
    <t>-552.1</t>
  </si>
  <si>
    <t>Net Debt
                                    1</t>
  </si>
  <si>
    <t>-1,296</t>
  </si>
  <si>
    <t>-1,057</t>
  </si>
  <si>
    <t>-1,032</t>
  </si>
  <si>
    <t>-282.7</t>
  </si>
  <si>
    <t>-521.2</t>
  </si>
  <si>
    <t>-239.2</t>
  </si>
  <si>
    <t>Reference price
                                    2</t>
  </si>
  <si>
    <t>11.560</t>
  </si>
  <si>
    <t>7.300</t>
  </si>
  <si>
    <t>3.350</t>
  </si>
  <si>
    <t>6.650</t>
  </si>
  <si>
    <t>8.740</t>
  </si>
  <si>
    <t>Nbr of stocks (in thousands)</t>
  </si>
  <si>
    <t>86,250</t>
  </si>
  <si>
    <t>603,894</t>
  </si>
  <si>
    <t>621,731</t>
  </si>
  <si>
    <t>696,319</t>
  </si>
  <si>
    <t>765,086</t>
  </si>
  <si>
    <t>Announcement Date</t>
  </si>
  <si>
    <t>4/2/21</t>
  </si>
  <si>
    <t>3/24/22</t>
  </si>
  <si>
    <t>2/22/23</t>
  </si>
  <si>
    <t>2/21/24</t>
  </si>
  <si>
    <t>address1</t>
  </si>
  <si>
    <t>333 Encinal Street</t>
  </si>
  <si>
    <t>city</t>
  </si>
  <si>
    <t>Santa Cruz</t>
  </si>
  <si>
    <t>state</t>
  </si>
  <si>
    <t>CA</t>
  </si>
  <si>
    <t>zip</t>
  </si>
  <si>
    <t>95060</t>
  </si>
  <si>
    <t>country</t>
  </si>
  <si>
    <t>phone</t>
  </si>
  <si>
    <t>831 201 6700</t>
  </si>
  <si>
    <t>website</t>
  </si>
  <si>
    <t>https://www.jobyaviation.com</t>
  </si>
  <si>
    <t>industry</t>
  </si>
  <si>
    <t>Airports &amp; Air Services</t>
  </si>
  <si>
    <t>industryKey</t>
  </si>
  <si>
    <t>airports-air-services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</si>
  <si>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</si>
  <si>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</si>
  <si>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</si>
  <si>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</si>
  <si>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</si>
  <si>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</si>
  <si>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</si>
  <si>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Joby Aviation, Inc., a vertically integrated air mobility company, engages in building an electric vertical takeoff and landing aircraft optimized to deliver air transportation as a service in the United States and Dubai. The company intends to build an aerial ridesharing service, as well as developing an application-based platform that will enable consumers to book rides. Joby Aviation, Inc. was founded in 2009 and is headquartered in Santa Cruz, California.</t>
  </si>
  <si>
    <t>fullTimeEmployees</t>
  </si>
  <si>
    <t>companyOfficers</t>
  </si>
  <si>
    <t>[{'maxAge': 1, 'name': 'Mr. Paul Cahill Sciarra', 'age': 43, 'title': 'Executive Chairman of the Board', 'yearBorn': 1981, 'fiscalYear': 2023, 'totalPay': 50000, 'exercisedValue': 0, 'unexercisedValue': 0}, {'maxAge': 1, 'name': 'Mr. JoeBen  Bevirt', 'age': 51, 'title': 'Founder, CEO, Acting Principal Financial Officer, Chief Architect, President &amp; Director', 'yearBorn': 1973, 'fiscalYear': 2023, 'totalPay': 623616, 'exercisedValue': 0, 'unexercisedValue': 0}, {'maxAge': 1, 'name': 'Ms. Bonny W. Simi', 'age': 62, 'title': 'President of Operations', 'yearBorn': 1962, 'fiscalYear': 2023, 'totalPay': 523615, 'exercisedValue': 447322, 'unexercisedValue': 4481948}, {'maxAge': 1, 'name': 'Ms. Kate  DeHoff J.D.', 'age': 48, 'title': 'General Counsel &amp; Corporate Secretary', 'yearBorn': 1976, 'fiscalYear': 2023, 'totalPay': 423615, 'exercisedValue': 0, 'unexercisedValue': 0}, {'maxAge': 1, 'name': 'Mr. Didier  Papadopoulos', 'age': 49, 'title': 'President of Aircraft OEM', 'yearBorn': 1975, 'fiscalYear': 2023, 'totalPay': 773615, 'exercisedValue': 0, 'unexercisedValue': 0}, {'maxAge': 1, 'name': 'Mr. Sergei  Novikov', 'age': 55, 'title': 'Controller, Principal Accounting Officer &amp; Treasurer', 'yearBorn': 1969, 'fiscalYear': 2023, 'exercisedValue': 0, 'unexercisedValue': 0}, {'maxAge': 1, 'name': 'Ms. Teresa J. Thuruthiyil', 'title': 'Head of Investor Relations', 'fiscalYear': 2023, 'exercisedValue': 0, 'unexercisedValue': 0}, {'maxAge': 1, 'name': 'Mr. Gregory J. Bowles', 'age': 48, 'title': 'Head of Government &amp; Regulatory Affairs', 'yearBorn': 1976, 'fiscalYear': 2023, 'exercisedValue': 0, 'unexercisedValue': 0}, {'maxAge': 1, 'name': 'Mr. Eric  Allison Ph.D.', 'age': 48, 'title': 'Chief Product Officer', 'yearBorn': 1976, 'fiscalYear': 2023, 'totalPay': 398952,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</si>
  <si>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</si>
  <si>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</si>
  <si>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</si>
  <si>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</si>
  <si>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</si>
  <si>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</si>
  <si>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</si>
  <si>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</si>
  <si>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</si>
  <si>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</si>
  <si>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</si>
  <si>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</si>
  <si>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</si>
  <si>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</si>
  <si>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</si>
  <si>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</si>
  <si>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</si>
  <si>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</si>
  <si>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</si>
  <si>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</si>
  <si>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</si>
  <si>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</si>
  <si>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</si>
  <si>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</si>
  <si>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</si>
  <si>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</si>
  <si>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</si>
  <si>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</si>
  <si>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</si>
  <si>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</si>
  <si>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</si>
  <si>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</si>
  <si>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</si>
  <si>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</si>
  <si>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</si>
  <si>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</si>
  <si>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</si>
  <si>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</si>
  <si>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</si>
  <si>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</si>
  <si>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</si>
  <si>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</si>
  <si>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</si>
  <si>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</si>
  <si>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</si>
  <si>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</si>
  <si>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</si>
  <si>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</si>
  <si>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</si>
  <si>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</si>
  <si>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</si>
  <si>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</si>
  <si>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</si>
  <si>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</si>
  <si>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</si>
  <si>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</si>
  <si>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</si>
  <si>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</si>
  <si>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</si>
  <si>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</si>
  <si>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</si>
  <si>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</si>
  <si>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</si>
  <si>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</si>
  <si>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</si>
  <si>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</si>
  <si>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Joby Aviation,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</si>
  <si>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</si>
  <si>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</si>
  <si>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</si>
  <si>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</si>
  <si>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</si>
  <si>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</si>
  <si>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</si>
  <si>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6cbe0499-bf3d-3a12-b317-481cd0b65237</t>
  </si>
  <si>
    <t>messageBoardId</t>
  </si>
  <si>
    <t>finmb_551384045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</si>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</sst>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jobyaviat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-19.12062526449846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6.686851584E9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-12.505186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-180.0</v>
      </c>
      <c r="D2" s="1">
        <v>-258.0</v>
      </c>
      <c r="E2" s="1">
        <v>-513.0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12.0</v>
      </c>
      <c r="D3" s="1">
        <v>18.0</v>
      </c>
      <c r="E3" s="1">
        <v>24.0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3.0</v>
      </c>
      <c r="D4" s="1">
        <v>5.0</v>
      </c>
      <c r="E4" s="1">
        <v>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15.0</v>
      </c>
      <c r="D5" s="1">
        <v>24.0</v>
      </c>
      <c r="E5" s="1">
        <v>30.0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-34.0</v>
      </c>
      <c r="C6" s="1">
        <v>4.0</v>
      </c>
      <c r="D6" s="1">
        <v>-5.0</v>
      </c>
      <c r="E6" s="1">
        <v>-20.0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5.0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-29.0</v>
      </c>
      <c r="D8" s="1">
        <v>-19.0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26.0</v>
      </c>
      <c r="D9" s="1">
        <v>69.0</v>
      </c>
      <c r="E9" s="1">
        <v>93.0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5.0</v>
      </c>
      <c r="C10" s="1">
        <v>-43.0</v>
      </c>
      <c r="D10" s="1">
        <v>-98.0</v>
      </c>
      <c r="E10" s="1">
        <v>86.0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-11.0</v>
      </c>
      <c r="D11" s="1">
        <v>-1.0</v>
      </c>
      <c r="E11" s="1">
        <v>-57.0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3.0</v>
      </c>
      <c r="C12" s="1">
        <v>6.0</v>
      </c>
      <c r="D12" s="1">
        <v>10.0</v>
      </c>
      <c r="E12" s="1">
        <v>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-20.0</v>
      </c>
      <c r="C13" s="1">
        <v>10.0</v>
      </c>
      <c r="D13" s="1">
        <v>42.0</v>
      </c>
      <c r="E13" s="1">
        <v>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-196.0</v>
      </c>
      <c r="D14" s="1">
        <v>-236.0</v>
      </c>
      <c r="E14" s="1">
        <v>-314.0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-32.0</v>
      </c>
      <c r="D15" s="1">
        <v>-54.0</v>
      </c>
      <c r="E15" s="1">
        <v>-30.0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-6.0</v>
      </c>
      <c r="D16" s="1">
        <v>-5.0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20.0</v>
      </c>
      <c r="D17" s="1">
        <v>-570.0</v>
      </c>
      <c r="E17" s="1">
        <v>111.0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-1380.0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-1380.0</v>
      </c>
      <c r="C19" s="1">
        <v>-18.0</v>
      </c>
      <c r="D19" s="1">
        <v>-631.0</v>
      </c>
      <c r="E19" s="1">
        <v>80.0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74.0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74.0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-19.0</v>
      </c>
      <c r="C22" s="1">
        <v>0.0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-1.0</v>
      </c>
      <c r="D23" s="1">
        <v>-1.0</v>
      </c>
      <c r="E23" s="1">
        <v>-84.0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-38.0</v>
      </c>
      <c r="C24" s="1">
        <v>-1.0</v>
      </c>
      <c r="D24" s="1">
        <v>-1.0</v>
      </c>
      <c r="E24" s="1">
        <v>-84.0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1410.0</v>
      </c>
      <c r="C25" s="1">
        <v>1.0</v>
      </c>
      <c r="D25" s="1">
        <v>61.0</v>
      </c>
      <c r="E25" s="1">
        <v>289.0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-28.0</v>
      </c>
      <c r="C26" s="1">
        <v>1020.0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1390.0</v>
      </c>
      <c r="C27" s="1">
        <v>1090.0</v>
      </c>
      <c r="D27" s="1">
        <v>60.0</v>
      </c>
      <c r="E27" s="1">
        <v>288.0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3.0</v>
      </c>
      <c r="C28" s="1">
        <v>878.0</v>
      </c>
      <c r="D28" s="1">
        <v>-806.0</v>
      </c>
      <c r="E28" s="1">
        <v>54.0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-162.0</v>
      </c>
      <c r="D30" s="1">
        <v>-203.0</v>
      </c>
      <c r="E30" s="1">
        <v>-184.0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-160.0</v>
      </c>
      <c r="D31" s="1">
        <v>-202.0</v>
      </c>
      <c r="E31" s="1">
        <v>-184.0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8.0</v>
      </c>
      <c r="D32" s="1">
        <v>-4.0</v>
      </c>
      <c r="E32" s="1">
        <v>-17.0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-38.0</v>
      </c>
      <c r="C33" s="1">
        <v>73.0</v>
      </c>
      <c r="D33" s="1">
        <v>-1.0</v>
      </c>
      <c r="E33" s="1">
        <v>-84.0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1.0</v>
      </c>
      <c r="C3" s="1">
        <v>956.0</v>
      </c>
      <c r="D3" s="1">
        <v>146.0</v>
      </c>
      <c r="E3" s="1">
        <v>204.0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343.0</v>
      </c>
      <c r="D4" s="1">
        <v>911.0</v>
      </c>
      <c r="E4" s="1">
        <v>828.0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1.0</v>
      </c>
      <c r="C5" s="1">
        <v>1300.0</v>
      </c>
      <c r="D5" s="1">
        <v>1060.0</v>
      </c>
      <c r="E5" s="1">
        <v>1030.0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2.0</v>
      </c>
      <c r="D6" s="1">
        <v>4.0</v>
      </c>
      <c r="E6" s="1">
        <v>4.0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2.0</v>
      </c>
      <c r="D7" s="1">
        <v>4.0</v>
      </c>
      <c r="E7" s="1">
        <v>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50.0</v>
      </c>
      <c r="C8" s="1">
        <v>9.0</v>
      </c>
      <c r="D8" s="1">
        <v>8.0</v>
      </c>
      <c r="E8" s="1">
        <v>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3.0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8.0</v>
      </c>
      <c r="D10" s="1">
        <v>11.0</v>
      </c>
      <c r="E10" s="1">
        <v>11.0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2.0</v>
      </c>
      <c r="C11" s="1">
        <v>1320.0</v>
      </c>
      <c r="D11" s="1">
        <v>1080.0</v>
      </c>
      <c r="E11" s="1">
        <v>1060.0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79.0</v>
      </c>
      <c r="D12" s="1">
        <v>160.0</v>
      </c>
      <c r="E12" s="1">
        <v>199.0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-26.0</v>
      </c>
      <c r="D13" s="1">
        <v>-43.0</v>
      </c>
      <c r="E13" s="1">
        <v>-67.0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53.0</v>
      </c>
      <c r="D14" s="1">
        <v>117.0</v>
      </c>
      <c r="E14" s="1">
        <v>132.0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20.0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10.0</v>
      </c>
      <c r="D16" s="1">
        <v>14.0</v>
      </c>
      <c r="E16" s="1">
        <v>14.0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74.0</v>
      </c>
      <c r="D17" s="1">
        <v>72.0</v>
      </c>
      <c r="E17" s="1">
        <v>66.0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690.0</v>
      </c>
      <c r="C18" s="1">
        <v>11.0</v>
      </c>
      <c r="D18" s="1">
        <v>5.0</v>
      </c>
      <c r="E18" s="1">
        <v>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692.0</v>
      </c>
      <c r="C19" s="1">
        <v>1490.0</v>
      </c>
      <c r="D19" s="1">
        <v>1290.0</v>
      </c>
      <c r="E19" s="1">
        <v>1270.0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1.0</v>
      </c>
      <c r="C21" s="1">
        <v>3.0</v>
      </c>
      <c r="D21" s="1">
        <v>7.0</v>
      </c>
      <c r="E21" s="1">
        <v>3.0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36.0</v>
      </c>
      <c r="C22" s="1">
        <v>8.0</v>
      </c>
      <c r="D22" s="1">
        <v>16.0</v>
      </c>
      <c r="E22" s="1">
        <v>30.0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26.0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77.0</v>
      </c>
      <c r="D24" s="1">
        <v>4.0</v>
      </c>
      <c r="E24" s="1">
        <v>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4.0</v>
      </c>
      <c r="C26" s="1">
        <v>38.0</v>
      </c>
      <c r="D26" s="1">
        <v>2.0</v>
      </c>
      <c r="E26" s="1">
        <v>3.0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42.0</v>
      </c>
      <c r="C27" s="1">
        <v>13.0</v>
      </c>
      <c r="D27" s="1">
        <v>30.0</v>
      </c>
      <c r="E27" s="1">
        <v>45.0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68.0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67.0</v>
      </c>
      <c r="D29" s="1">
        <v>24.0</v>
      </c>
      <c r="E29" s="1">
        <v>30.0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687.0</v>
      </c>
      <c r="C30" s="1">
        <v>156.0</v>
      </c>
      <c r="D30" s="1">
        <v>73.0</v>
      </c>
      <c r="E30" s="1">
        <v>159.0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687.0</v>
      </c>
      <c r="C31" s="1">
        <v>172.0</v>
      </c>
      <c r="D31" s="1">
        <v>128.0</v>
      </c>
      <c r="E31" s="1">
        <v>235.0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6.0</v>
      </c>
      <c r="D32" s="1">
        <v>6.0</v>
      </c>
      <c r="E32" s="1">
        <v>7.0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5.0</v>
      </c>
      <c r="C33" s="1">
        <v>1790.0</v>
      </c>
      <c r="D33" s="1">
        <v>1910.0</v>
      </c>
      <c r="E33" s="1">
        <v>2280.0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-93.0</v>
      </c>
      <c r="C34" s="1">
        <v>-477.0</v>
      </c>
      <c r="D34" s="1">
        <v>-735.0</v>
      </c>
      <c r="E34" s="1">
        <v>-1250.0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-12.0</v>
      </c>
      <c r="D35" s="1">
        <v>-8.0</v>
      </c>
      <c r="E35" s="1">
        <v>-48.0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5.0</v>
      </c>
      <c r="C36" s="1">
        <v>1320.0</v>
      </c>
      <c r="D36" s="1">
        <v>1160.0</v>
      </c>
      <c r="E36" s="1">
        <v>1030.0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5.0</v>
      </c>
      <c r="C37" s="1">
        <v>1320.0</v>
      </c>
      <c r="D37" s="1">
        <v>1160.0</v>
      </c>
      <c r="E37" s="1">
        <v>1030.0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692.0</v>
      </c>
      <c r="C38" s="1">
        <v>1490.0</v>
      </c>
      <c r="D38" s="1">
        <v>1290.0</v>
      </c>
      <c r="E38" s="1">
        <v>1270.0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35.0</v>
      </c>
      <c r="C40" s="1">
        <v>606.0</v>
      </c>
      <c r="D40" s="1">
        <v>629.0</v>
      </c>
      <c r="E40" s="1">
        <v>703.0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35.0</v>
      </c>
      <c r="C41" s="1">
        <v>604.0</v>
      </c>
      <c r="D41" s="1">
        <v>623.0</v>
      </c>
      <c r="E41" s="1">
        <v>698.0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 t="s">
        <v>98</v>
      </c>
      <c r="C42" s="1" t="s">
        <v>99</v>
      </c>
      <c r="D42" s="1" t="s">
        <v>100</v>
      </c>
      <c r="E42" s="1" t="s">
        <v>101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5.0</v>
      </c>
      <c r="C43" s="1">
        <v>1230.0</v>
      </c>
      <c r="D43" s="1">
        <v>1080.0</v>
      </c>
      <c r="E43" s="1">
        <v>954.0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 t="s">
        <v>98</v>
      </c>
      <c r="C44" s="1" t="s">
        <v>104</v>
      </c>
      <c r="D44" s="1" t="s">
        <v>105</v>
      </c>
      <c r="E44" s="1" t="s">
        <v>106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 t="s">
        <v>108</v>
      </c>
      <c r="C45" s="1">
        <v>2.0</v>
      </c>
      <c r="D45" s="1">
        <v>28.0</v>
      </c>
      <c r="E45" s="1">
        <v>36.0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-1.0</v>
      </c>
      <c r="C46" s="1">
        <v>-1300.0</v>
      </c>
      <c r="D46" s="1">
        <v>-1030.0</v>
      </c>
      <c r="E46" s="1">
        <v>-996.0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45.0</v>
      </c>
      <c r="D47" s="1">
        <v>66.0</v>
      </c>
      <c r="E47" s="1">
        <v>84.0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</v>
      </c>
      <c r="C48" s="1">
        <v>20.0</v>
      </c>
      <c r="D48" s="1">
        <v>0.0</v>
      </c>
      <c r="E48" s="1">
        <v>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3.0</v>
      </c>
      <c r="C49" s="1">
        <v>0.0</v>
      </c>
      <c r="D49" s="1">
        <v>0.0</v>
      </c>
      <c r="E49" s="1">
        <v>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0.0</v>
      </c>
      <c r="D50" s="1">
        <v>6.0</v>
      </c>
      <c r="E50" s="1">
        <v>6.0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0.0</v>
      </c>
      <c r="D51" s="1">
        <v>21.0</v>
      </c>
      <c r="E51" s="1">
        <v>21.0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>
        <v>55.0</v>
      </c>
      <c r="D52" s="1">
        <v>76.0</v>
      </c>
      <c r="E52" s="1">
        <v>103.0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757.0</v>
      </c>
      <c r="C53" s="1">
        <v>0.0</v>
      </c>
      <c r="D53" s="1">
        <v>0.0</v>
      </c>
      <c r="E53" s="1">
        <v>0.0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4.0</v>
      </c>
      <c r="C54" s="1">
        <v>0.0</v>
      </c>
      <c r="D54" s="1">
        <v>0.0</v>
      </c>
      <c r="E54" s="1">
        <v>0.0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0.0</v>
      </c>
      <c r="C2" s="1">
        <v>0.0</v>
      </c>
      <c r="D2" s="1">
        <v>0.0</v>
      </c>
      <c r="E2" s="1">
        <v>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0.0</v>
      </c>
      <c r="C3" s="1">
        <v>0.0</v>
      </c>
      <c r="D3" s="1">
        <v>0.0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0.0</v>
      </c>
      <c r="C4" s="1">
        <v>0.0</v>
      </c>
      <c r="D4" s="1">
        <v>0.0</v>
      </c>
      <c r="E4" s="1">
        <v>20.0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0.0</v>
      </c>
      <c r="C5" s="1">
        <v>0.0</v>
      </c>
      <c r="D5" s="1">
        <v>0.0</v>
      </c>
      <c r="E5" s="1">
        <v>83.0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2.0</v>
      </c>
      <c r="C6" s="1">
        <v>61.0</v>
      </c>
      <c r="D6" s="1">
        <v>95.0</v>
      </c>
      <c r="E6" s="1">
        <v>106.0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0.0</v>
      </c>
      <c r="C7" s="1">
        <v>198.0</v>
      </c>
      <c r="D7" s="1">
        <v>296.0</v>
      </c>
      <c r="E7" s="1">
        <v>367.0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2.0</v>
      </c>
      <c r="C8" s="1">
        <v>259.0</v>
      </c>
      <c r="D8" s="1">
        <v>392.0</v>
      </c>
      <c r="E8" s="1">
        <v>473.0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-2.0</v>
      </c>
      <c r="C9" s="1">
        <v>-259.0</v>
      </c>
      <c r="D9" s="1">
        <v>-392.0</v>
      </c>
      <c r="E9" s="1">
        <v>-472.0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0.0</v>
      </c>
      <c r="C10" s="1">
        <v>-2.0</v>
      </c>
      <c r="D10" s="1">
        <v>-11.0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0.0</v>
      </c>
      <c r="C11" s="1">
        <v>1.0</v>
      </c>
      <c r="D11" s="1">
        <v>16.0</v>
      </c>
      <c r="E11" s="1">
        <v>45.0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0.0</v>
      </c>
      <c r="C12" s="1">
        <v>-1.0</v>
      </c>
      <c r="D12" s="1">
        <v>16.0</v>
      </c>
      <c r="E12" s="1">
        <v>45.0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0.0</v>
      </c>
      <c r="C13" s="1">
        <v>29.0</v>
      </c>
      <c r="D13" s="1">
        <v>19.0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0.0</v>
      </c>
      <c r="C14" s="1">
        <v>49.0</v>
      </c>
      <c r="D14" s="1">
        <v>98.0</v>
      </c>
      <c r="E14" s="1">
        <v>-34.0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-2.0</v>
      </c>
      <c r="C15" s="1">
        <v>-181.0</v>
      </c>
      <c r="D15" s="1">
        <v>-258.0</v>
      </c>
      <c r="E15" s="1">
        <v>-461.0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-9.0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34.0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0.0</v>
      </c>
      <c r="C18" s="1">
        <v>-66.0</v>
      </c>
      <c r="D18" s="1">
        <v>0.0</v>
      </c>
      <c r="E18" s="1">
        <v>-51.0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-1.0</v>
      </c>
      <c r="C19" s="1">
        <v>-191.0</v>
      </c>
      <c r="D19" s="1">
        <v>-258.0</v>
      </c>
      <c r="E19" s="1">
        <v>-513.0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0.0</v>
      </c>
      <c r="C20" s="1">
        <v>-10.0</v>
      </c>
      <c r="D20" s="1">
        <v>9.0</v>
      </c>
      <c r="E20" s="1">
        <v>13.0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-1.0</v>
      </c>
      <c r="C21" s="1">
        <v>-180.0</v>
      </c>
      <c r="D21" s="1">
        <v>-258.0</v>
      </c>
      <c r="E21" s="1">
        <v>-513.0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-1.0</v>
      </c>
      <c r="C22" s="1">
        <v>-180.0</v>
      </c>
      <c r="D22" s="1">
        <v>-258.0</v>
      </c>
      <c r="E22" s="1">
        <v>-513.0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-1.0</v>
      </c>
      <c r="C23" s="1">
        <v>-180.0</v>
      </c>
      <c r="D23" s="1">
        <v>-258.0</v>
      </c>
      <c r="E23" s="1">
        <v>-513.0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-1.0</v>
      </c>
      <c r="C24" s="1">
        <v>-180.0</v>
      </c>
      <c r="D24" s="1">
        <v>-258.0</v>
      </c>
      <c r="E24" s="1">
        <v>-513.0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-1.0</v>
      </c>
      <c r="C25" s="1">
        <v>-180.0</v>
      </c>
      <c r="D25" s="1">
        <v>-258.0</v>
      </c>
      <c r="E25" s="1">
        <v>-513.0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0.0</v>
      </c>
      <c r="C27" s="1" t="s">
        <v>144</v>
      </c>
      <c r="D27" s="1" t="s">
        <v>145</v>
      </c>
      <c r="E27" s="1" t="s">
        <v>146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0.0</v>
      </c>
      <c r="C28" s="1" t="s">
        <v>144</v>
      </c>
      <c r="D28" s="1" t="s">
        <v>145</v>
      </c>
      <c r="E28" s="1" t="s">
        <v>146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0.0</v>
      </c>
      <c r="C29" s="1">
        <v>295.0</v>
      </c>
      <c r="D29" s="1">
        <v>586.0</v>
      </c>
      <c r="E29" s="1">
        <v>648.0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0.0</v>
      </c>
      <c r="C30" s="1" t="s">
        <v>144</v>
      </c>
      <c r="D30" s="1" t="s">
        <v>145</v>
      </c>
      <c r="E30" s="1" t="s">
        <v>146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0.0</v>
      </c>
      <c r="C31" s="1" t="s">
        <v>144</v>
      </c>
      <c r="D31" s="1" t="s">
        <v>145</v>
      </c>
      <c r="E31" s="1" t="s">
        <v>146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>
        <v>0.0</v>
      </c>
      <c r="C32" s="1">
        <v>295.0</v>
      </c>
      <c r="D32" s="1">
        <v>586.0</v>
      </c>
      <c r="E32" s="1">
        <v>648.0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>
        <v>0.0</v>
      </c>
      <c r="C33" s="1" t="s">
        <v>153</v>
      </c>
      <c r="D33" s="1" t="s">
        <v>154</v>
      </c>
      <c r="E33" s="1" t="s">
        <v>145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0.0</v>
      </c>
      <c r="C34" s="1" t="s">
        <v>153</v>
      </c>
      <c r="D34" s="1" t="s">
        <v>154</v>
      </c>
      <c r="E34" s="1" t="s">
        <v>145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0.0</v>
      </c>
      <c r="C36" s="1">
        <v>-243.0</v>
      </c>
      <c r="D36" s="1">
        <v>-368.0</v>
      </c>
      <c r="E36" s="1">
        <v>-442.0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-2.0</v>
      </c>
      <c r="C37" s="1">
        <v>-255.0</v>
      </c>
      <c r="D37" s="1">
        <v>-387.0</v>
      </c>
      <c r="E37" s="1">
        <v>-466.0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-2.0</v>
      </c>
      <c r="C38" s="1">
        <v>-259.0</v>
      </c>
      <c r="D38" s="1">
        <v>-392.0</v>
      </c>
      <c r="E38" s="1">
        <v>-472.0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0.0</v>
      </c>
      <c r="C39" s="1">
        <v>-237.0</v>
      </c>
      <c r="D39" s="1">
        <v>-360.0</v>
      </c>
      <c r="E39" s="1">
        <v>-431.0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>
        <v>0.0</v>
      </c>
      <c r="C40" s="1" t="s">
        <v>161</v>
      </c>
      <c r="D40" s="1" t="s">
        <v>162</v>
      </c>
      <c r="E40" s="1" t="s">
        <v>163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0.0</v>
      </c>
      <c r="C41" s="1">
        <v>0.0</v>
      </c>
      <c r="D41" s="1">
        <v>0.0</v>
      </c>
      <c r="E41" s="1">
        <v>0.0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0.0</v>
      </c>
      <c r="C42" s="1">
        <v>0.0</v>
      </c>
      <c r="D42" s="1">
        <v>8.0</v>
      </c>
      <c r="E42" s="1">
        <v>13.0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0.0</v>
      </c>
      <c r="C43" s="1">
        <v>0.0</v>
      </c>
      <c r="D43" s="1">
        <v>9.0</v>
      </c>
      <c r="E43" s="1">
        <v>13.0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0.0</v>
      </c>
      <c r="C44" s="1">
        <v>-10.0</v>
      </c>
      <c r="D44" s="1">
        <v>0.0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0.0</v>
      </c>
      <c r="C45" s="1">
        <v>-10.0</v>
      </c>
      <c r="D45" s="1">
        <v>0.0</v>
      </c>
      <c r="E45" s="1">
        <v>0.0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-1.0</v>
      </c>
      <c r="C46" s="1">
        <v>-113.0</v>
      </c>
      <c r="D46" s="1">
        <v>-161.0</v>
      </c>
      <c r="E46" s="1">
        <v>-288.0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0.0</v>
      </c>
      <c r="C47" s="1">
        <v>0.0</v>
      </c>
      <c r="D47" s="1">
        <v>6.0</v>
      </c>
      <c r="E47" s="1">
        <v>24.0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1">
        <v>0.0</v>
      </c>
      <c r="C49" s="1">
        <v>20.0</v>
      </c>
      <c r="D49" s="1">
        <v>10.0</v>
      </c>
      <c r="E49" s="1">
        <v>20.0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1">
        <v>0.0</v>
      </c>
      <c r="C50" s="1">
        <v>20.0</v>
      </c>
      <c r="D50" s="1">
        <v>10.0</v>
      </c>
      <c r="E50" s="1">
        <v>20.0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2.0</v>
      </c>
      <c r="C51" s="1">
        <v>0.0</v>
      </c>
      <c r="D51" s="1">
        <v>0.0</v>
      </c>
      <c r="E51" s="1">
        <v>0.0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0.0</v>
      </c>
      <c r="C52" s="1">
        <v>203.0</v>
      </c>
      <c r="D52" s="1">
        <v>296.0</v>
      </c>
      <c r="E52" s="1">
        <v>367.0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0.0</v>
      </c>
      <c r="C53" s="1">
        <v>5.0</v>
      </c>
      <c r="D53" s="1">
        <v>8.0</v>
      </c>
      <c r="E53" s="1">
        <v>10.0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0.0</v>
      </c>
      <c r="C54" s="1">
        <v>43.0</v>
      </c>
      <c r="D54" s="1">
        <v>0.0</v>
      </c>
      <c r="E54" s="1">
        <v>0.0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0.0</v>
      </c>
      <c r="C55" s="1">
        <v>-38.0</v>
      </c>
      <c r="D55" s="1">
        <v>0.0</v>
      </c>
      <c r="E55" s="1">
        <v>0.0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179</v>
      </c>
      <c r="B56" s="1">
        <v>0.0</v>
      </c>
      <c r="C56" s="1">
        <v>19.0</v>
      </c>
      <c r="D56" s="1">
        <v>49.0</v>
      </c>
      <c r="E56" s="1">
        <v>73.0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180</v>
      </c>
      <c r="B57" s="1">
        <v>0.0</v>
      </c>
      <c r="C57" s="1">
        <v>7.0</v>
      </c>
      <c r="D57" s="1">
        <v>19.0</v>
      </c>
      <c r="E57" s="1">
        <v>20.0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181</v>
      </c>
      <c r="B58" s="1">
        <v>0.0</v>
      </c>
      <c r="C58" s="1">
        <v>0.0</v>
      </c>
      <c r="D58" s="1">
        <v>0.0</v>
      </c>
      <c r="E58" s="1">
        <v>0.0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182</v>
      </c>
      <c r="B59" s="1">
        <v>0.0</v>
      </c>
      <c r="C59" s="1">
        <v>26.0</v>
      </c>
      <c r="D59" s="1">
        <v>69.0</v>
      </c>
      <c r="E59" s="1">
        <v>93.0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184</v>
      </c>
      <c r="B3" s="1">
        <v>0.0</v>
      </c>
      <c r="C3" s="1" t="s">
        <v>185</v>
      </c>
      <c r="D3" s="1" t="s">
        <v>186</v>
      </c>
      <c r="E3" s="1" t="s">
        <v>187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>
        <v>0.0</v>
      </c>
      <c r="C4" s="1" t="s">
        <v>189</v>
      </c>
      <c r="D4" s="1" t="s">
        <v>190</v>
      </c>
      <c r="E4" s="1" t="s">
        <v>191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192</v>
      </c>
      <c r="B5" s="1">
        <v>0.0</v>
      </c>
      <c r="C5" s="1" t="s">
        <v>193</v>
      </c>
      <c r="D5" s="1" t="s">
        <v>194</v>
      </c>
      <c r="E5" s="1" t="s">
        <v>195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 t="s">
        <v>197</v>
      </c>
      <c r="D6" s="1" t="s">
        <v>194</v>
      </c>
      <c r="E6" s="1" t="s">
        <v>195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199</v>
      </c>
      <c r="B8" s="1">
        <v>0.0</v>
      </c>
      <c r="C8" s="1">
        <v>0.0</v>
      </c>
      <c r="D8" s="1">
        <v>0.0</v>
      </c>
      <c r="E8" s="1" t="s">
        <v>200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201</v>
      </c>
      <c r="B9" s="1">
        <v>0.0</v>
      </c>
      <c r="C9" s="1">
        <v>0.0</v>
      </c>
      <c r="D9" s="1">
        <v>0.0</v>
      </c>
      <c r="E9" s="1">
        <v>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202</v>
      </c>
      <c r="B10" s="1">
        <v>0.0</v>
      </c>
      <c r="C10" s="1">
        <v>0.0</v>
      </c>
      <c r="D10" s="1">
        <v>0.0</v>
      </c>
      <c r="E10" s="1">
        <v>-4.0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203</v>
      </c>
      <c r="B11" s="1">
        <v>0.0</v>
      </c>
      <c r="C11" s="1">
        <v>0.0</v>
      </c>
      <c r="D11" s="1">
        <v>0.0</v>
      </c>
      <c r="E11" s="1">
        <v>-4.0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204</v>
      </c>
      <c r="B12" s="1">
        <v>0.0</v>
      </c>
      <c r="C12" s="1">
        <v>0.0</v>
      </c>
      <c r="D12" s="1">
        <v>0.0</v>
      </c>
      <c r="E12" s="1">
        <v>-4.0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205</v>
      </c>
      <c r="B13" s="1">
        <v>0.0</v>
      </c>
      <c r="C13" s="1">
        <v>0.0</v>
      </c>
      <c r="D13" s="1">
        <v>0.0</v>
      </c>
      <c r="E13" s="1">
        <v>-4.0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206</v>
      </c>
      <c r="B14" s="1">
        <v>0.0</v>
      </c>
      <c r="C14" s="1">
        <v>0.0</v>
      </c>
      <c r="D14" s="1">
        <v>0.0</v>
      </c>
      <c r="E14" s="1">
        <v>-4.0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>
        <v>0.0</v>
      </c>
      <c r="C15" s="1">
        <v>0.0</v>
      </c>
      <c r="D15" s="1">
        <v>0.0</v>
      </c>
      <c r="E15" s="1">
        <v>-4.0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>
        <v>0.0</v>
      </c>
      <c r="C16" s="1">
        <v>0.0</v>
      </c>
      <c r="D16" s="1">
        <v>0.0</v>
      </c>
      <c r="E16" s="1">
        <v>-2.0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209</v>
      </c>
      <c r="B17" s="1">
        <v>0.0</v>
      </c>
      <c r="C17" s="1">
        <v>0.0</v>
      </c>
      <c r="D17" s="1">
        <v>0.0</v>
      </c>
      <c r="E17" s="1">
        <v>-1.0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210</v>
      </c>
      <c r="B18" s="1">
        <v>0.0</v>
      </c>
      <c r="C18" s="1">
        <v>0.0</v>
      </c>
      <c r="D18" s="1">
        <v>0.0</v>
      </c>
      <c r="E18" s="1">
        <v>-1.0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211</v>
      </c>
      <c r="B20" s="1">
        <v>0.0</v>
      </c>
      <c r="C20" s="1">
        <v>0.0</v>
      </c>
      <c r="D20" s="1">
        <v>0.0</v>
      </c>
      <c r="E20" s="1" t="s">
        <v>108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212</v>
      </c>
      <c r="B21" s="1">
        <v>0.0</v>
      </c>
      <c r="C21" s="1">
        <v>0.0</v>
      </c>
      <c r="D21" s="1">
        <v>0.0</v>
      </c>
      <c r="E21" s="1" t="s">
        <v>213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215</v>
      </c>
      <c r="B23" s="1" t="s">
        <v>216</v>
      </c>
      <c r="C23" s="1" t="s">
        <v>217</v>
      </c>
      <c r="D23" s="1" t="s">
        <v>218</v>
      </c>
      <c r="E23" s="1" t="s">
        <v>219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220</v>
      </c>
      <c r="B24" s="1" t="s">
        <v>221</v>
      </c>
      <c r="C24" s="1" t="s">
        <v>222</v>
      </c>
      <c r="D24" s="1" t="s">
        <v>223</v>
      </c>
      <c r="E24" s="1" t="s">
        <v>224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225</v>
      </c>
      <c r="B25" s="1" t="s">
        <v>226</v>
      </c>
      <c r="C25" s="1" t="s">
        <v>227</v>
      </c>
      <c r="D25" s="1" t="s">
        <v>228</v>
      </c>
      <c r="E25" s="1" t="s">
        <v>229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230</v>
      </c>
      <c r="B26" s="1">
        <v>0.0</v>
      </c>
      <c r="C26" s="1">
        <v>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232</v>
      </c>
      <c r="B28" s="1">
        <v>0.0</v>
      </c>
      <c r="C28" s="1" t="s">
        <v>233</v>
      </c>
      <c r="D28" s="1" t="s">
        <v>234</v>
      </c>
      <c r="E28" s="1" t="s">
        <v>235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236</v>
      </c>
      <c r="B29" s="1">
        <v>0.0</v>
      </c>
      <c r="C29" s="1" t="s">
        <v>233</v>
      </c>
      <c r="D29" s="1" t="s">
        <v>237</v>
      </c>
      <c r="E29" s="1" t="s">
        <v>238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239</v>
      </c>
      <c r="B30" s="1">
        <v>0.0</v>
      </c>
      <c r="C30" s="1" t="s">
        <v>240</v>
      </c>
      <c r="D30" s="1" t="s">
        <v>241</v>
      </c>
      <c r="E30" s="1" t="s">
        <v>242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243</v>
      </c>
      <c r="B31" s="1">
        <v>0.0</v>
      </c>
      <c r="C31" s="1" t="s">
        <v>240</v>
      </c>
      <c r="D31" s="1" t="s">
        <v>244</v>
      </c>
      <c r="E31" s="1" t="s">
        <v>245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246</v>
      </c>
      <c r="B32" s="1" t="s">
        <v>247</v>
      </c>
      <c r="C32" s="1" t="s">
        <v>248</v>
      </c>
      <c r="D32" s="1" t="s">
        <v>249</v>
      </c>
      <c r="E32" s="1" t="s">
        <v>250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251</v>
      </c>
      <c r="B33" s="1">
        <v>0.0</v>
      </c>
      <c r="C33" s="1" t="s">
        <v>252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253</v>
      </c>
      <c r="B34" s="1">
        <v>0.0</v>
      </c>
      <c r="C34" s="1" t="s">
        <v>254</v>
      </c>
      <c r="D34" s="1">
        <v>0.0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255</v>
      </c>
      <c r="B35" s="1">
        <v>0.0</v>
      </c>
      <c r="C35" s="1" t="s">
        <v>256</v>
      </c>
      <c r="D35" s="1">
        <v>0.0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257</v>
      </c>
      <c r="B36" s="1">
        <v>0.0</v>
      </c>
      <c r="C36" s="1" t="s">
        <v>258</v>
      </c>
      <c r="D36" s="1" t="s">
        <v>259</v>
      </c>
      <c r="E36" s="1" t="s">
        <v>260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261</v>
      </c>
      <c r="B37" s="1">
        <v>0.0</v>
      </c>
      <c r="C37" s="1" t="s">
        <v>262</v>
      </c>
      <c r="D37" s="1" t="s">
        <v>263</v>
      </c>
      <c r="E37" s="1" t="s">
        <v>264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265</v>
      </c>
      <c r="B38" s="1">
        <v>0.0</v>
      </c>
      <c r="C38" s="1" t="s">
        <v>258</v>
      </c>
      <c r="D38" s="1" t="s">
        <v>266</v>
      </c>
      <c r="E38" s="1" t="s">
        <v>259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267</v>
      </c>
      <c r="B39" s="1">
        <v>0.0</v>
      </c>
      <c r="C39" s="1" t="s">
        <v>268</v>
      </c>
      <c r="D39" s="1" t="s">
        <v>269</v>
      </c>
      <c r="E39" s="1" t="s">
        <v>270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272</v>
      </c>
      <c r="B41" s="1">
        <v>0.0</v>
      </c>
      <c r="C41" s="1" t="s">
        <v>273</v>
      </c>
      <c r="D41" s="1" t="s">
        <v>274</v>
      </c>
      <c r="E41" s="1" t="s">
        <v>275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276</v>
      </c>
      <c r="B42" s="1">
        <v>0.0</v>
      </c>
      <c r="C42" s="1" t="s">
        <v>277</v>
      </c>
      <c r="D42" s="1" t="s">
        <v>278</v>
      </c>
      <c r="E42" s="1" t="s">
        <v>279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280</v>
      </c>
      <c r="B43" s="1">
        <v>0.0</v>
      </c>
      <c r="C43" s="1" t="s">
        <v>281</v>
      </c>
      <c r="D43" s="1" t="s">
        <v>282</v>
      </c>
      <c r="E43" s="1" t="s">
        <v>283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284</v>
      </c>
      <c r="B44" s="1">
        <v>0.0</v>
      </c>
      <c r="C44" s="1" t="s">
        <v>285</v>
      </c>
      <c r="D44" s="1" t="s">
        <v>286</v>
      </c>
      <c r="E44" s="1" t="s">
        <v>287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288</v>
      </c>
      <c r="B45" s="1">
        <v>0.0</v>
      </c>
      <c r="C45" s="1" t="s">
        <v>285</v>
      </c>
      <c r="D45" s="1" t="s">
        <v>286</v>
      </c>
      <c r="E45" s="1" t="s">
        <v>287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289</v>
      </c>
      <c r="B46" s="1">
        <v>0.0</v>
      </c>
      <c r="C46" s="1" t="s">
        <v>290</v>
      </c>
      <c r="D46" s="1" t="s">
        <v>291</v>
      </c>
      <c r="E46" s="1" t="s">
        <v>292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293</v>
      </c>
      <c r="B47" s="1">
        <v>0.0</v>
      </c>
      <c r="C47" s="1" t="s">
        <v>294</v>
      </c>
      <c r="D47" s="1" t="s">
        <v>295</v>
      </c>
      <c r="E47" s="1" t="s">
        <v>296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297</v>
      </c>
      <c r="B48" s="1">
        <v>0.0</v>
      </c>
      <c r="C48" s="1" t="s">
        <v>298</v>
      </c>
      <c r="D48" s="1" t="s">
        <v>299</v>
      </c>
      <c r="E48" s="1" t="s">
        <v>300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301</v>
      </c>
      <c r="B49" s="1">
        <v>0.0</v>
      </c>
      <c r="C49" s="1" t="s">
        <v>302</v>
      </c>
      <c r="D49" s="1" t="s">
        <v>303</v>
      </c>
      <c r="E49" s="1" t="s">
        <v>304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305</v>
      </c>
      <c r="B50" s="1">
        <v>0.0</v>
      </c>
      <c r="C50" s="1" t="s">
        <v>306</v>
      </c>
      <c r="D50" s="1" t="s">
        <v>307</v>
      </c>
      <c r="E50" s="1" t="s">
        <v>308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309</v>
      </c>
      <c r="B51" s="1">
        <v>0.0</v>
      </c>
      <c r="C51" s="1" t="s">
        <v>310</v>
      </c>
      <c r="D51" s="1" t="s">
        <v>311</v>
      </c>
      <c r="E51" s="1" t="s">
        <v>312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313</v>
      </c>
      <c r="B52" s="1">
        <v>0.0</v>
      </c>
      <c r="C52" s="1" t="s">
        <v>314</v>
      </c>
      <c r="D52" s="1" t="s">
        <v>315</v>
      </c>
      <c r="E52" s="1" t="s">
        <v>316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317</v>
      </c>
      <c r="B53" s="1">
        <v>0.0</v>
      </c>
      <c r="C53" s="1" t="s">
        <v>318</v>
      </c>
      <c r="D53" s="1" t="s">
        <v>319</v>
      </c>
      <c r="E53" s="1" t="s">
        <v>320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321</v>
      </c>
      <c r="B54" s="1">
        <v>0.0</v>
      </c>
      <c r="C54" s="1">
        <v>0.0</v>
      </c>
      <c r="D54" s="1" t="s">
        <v>322</v>
      </c>
      <c r="E54" s="1" t="s">
        <v>323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324</v>
      </c>
      <c r="B55" s="1">
        <v>0.0</v>
      </c>
      <c r="C55" s="1">
        <v>0.0</v>
      </c>
      <c r="D55" s="1" t="s">
        <v>325</v>
      </c>
      <c r="E55" s="1" t="s">
        <v>323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327</v>
      </c>
      <c r="B57" s="1">
        <v>0.0</v>
      </c>
      <c r="C57" s="1">
        <v>0.0</v>
      </c>
      <c r="D57" s="1" t="s">
        <v>328</v>
      </c>
      <c r="E57" s="1" t="s">
        <v>329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330</v>
      </c>
      <c r="B58" s="1">
        <v>0.0</v>
      </c>
      <c r="C58" s="1">
        <v>0.0</v>
      </c>
      <c r="D58" s="1" t="s">
        <v>331</v>
      </c>
      <c r="E58" s="1" t="s">
        <v>332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333</v>
      </c>
      <c r="B59" s="1">
        <v>0.0</v>
      </c>
      <c r="C59" s="1">
        <v>0.0</v>
      </c>
      <c r="D59" s="1" t="s">
        <v>334</v>
      </c>
      <c r="E59" s="1" t="s">
        <v>335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336</v>
      </c>
      <c r="B60" s="1">
        <v>0.0</v>
      </c>
      <c r="C60" s="1">
        <v>0.0</v>
      </c>
      <c r="D60" s="1" t="s">
        <v>337</v>
      </c>
      <c r="E60" s="1" t="s">
        <v>338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339</v>
      </c>
      <c r="B61" s="1">
        <v>0.0</v>
      </c>
      <c r="C61" s="1">
        <v>0.0</v>
      </c>
      <c r="D61" s="1" t="s">
        <v>337</v>
      </c>
      <c r="E61" s="1" t="s">
        <v>338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340</v>
      </c>
      <c r="B62" s="1">
        <v>0.0</v>
      </c>
      <c r="C62" s="1">
        <v>0.0</v>
      </c>
      <c r="D62" s="1" t="s">
        <v>341</v>
      </c>
      <c r="E62" s="1" t="s">
        <v>342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343</v>
      </c>
      <c r="B63" s="1">
        <v>0.0</v>
      </c>
      <c r="C63" s="1">
        <v>0.0</v>
      </c>
      <c r="D63" s="1" t="s">
        <v>344</v>
      </c>
      <c r="E63" s="1" t="s">
        <v>345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346</v>
      </c>
      <c r="B64" s="1">
        <v>0.0</v>
      </c>
      <c r="C64" s="1">
        <v>0.0</v>
      </c>
      <c r="D64" s="1" t="s">
        <v>347</v>
      </c>
      <c r="E64" s="1" t="s">
        <v>348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349</v>
      </c>
      <c r="B65" s="1">
        <v>0.0</v>
      </c>
      <c r="C65" s="1">
        <v>0.0</v>
      </c>
      <c r="D65" s="1" t="s">
        <v>350</v>
      </c>
      <c r="E65" s="1" t="s">
        <v>351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352</v>
      </c>
      <c r="B66" s="1">
        <v>0.0</v>
      </c>
      <c r="C66" s="1">
        <v>0.0</v>
      </c>
      <c r="D66" s="1" t="s">
        <v>353</v>
      </c>
      <c r="E66" s="1" t="s">
        <v>354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355</v>
      </c>
      <c r="B67" s="1">
        <v>0.0</v>
      </c>
      <c r="C67" s="1">
        <v>0.0</v>
      </c>
      <c r="D67" s="1" t="s">
        <v>356</v>
      </c>
      <c r="E67" s="1" t="s">
        <v>357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358</v>
      </c>
      <c r="B68" s="1">
        <v>0.0</v>
      </c>
      <c r="C68" s="1">
        <v>0.0</v>
      </c>
      <c r="D68" s="1" t="s">
        <v>359</v>
      </c>
      <c r="E68" s="1" t="s">
        <v>360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361</v>
      </c>
      <c r="B69" s="1">
        <v>0.0</v>
      </c>
      <c r="C69" s="1">
        <v>0.0</v>
      </c>
      <c r="D69" s="1" t="s">
        <v>362</v>
      </c>
      <c r="E69" s="1" t="s">
        <v>363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364</v>
      </c>
      <c r="B70" s="1">
        <v>0.0</v>
      </c>
      <c r="C70" s="1">
        <v>0.0</v>
      </c>
      <c r="D70" s="1">
        <v>0.0</v>
      </c>
      <c r="E70" s="1" t="s">
        <v>365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366</v>
      </c>
      <c r="B71" s="1">
        <v>0.0</v>
      </c>
      <c r="C71" s="1">
        <v>0.0</v>
      </c>
      <c r="D71" s="1">
        <v>0.0</v>
      </c>
      <c r="E71" s="1" t="s">
        <v>365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367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368</v>
      </c>
      <c r="B73" s="1">
        <v>0.0</v>
      </c>
      <c r="C73" s="1">
        <v>0.0</v>
      </c>
      <c r="D73" s="1">
        <v>0.0</v>
      </c>
      <c r="E73" s="1" t="s">
        <v>369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370</v>
      </c>
      <c r="B74" s="1">
        <v>0.0</v>
      </c>
      <c r="C74" s="1">
        <v>0.0</v>
      </c>
      <c r="D74" s="1">
        <v>0.0</v>
      </c>
      <c r="E74" s="1" t="s">
        <v>371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372</v>
      </c>
      <c r="B75" s="1">
        <v>0.0</v>
      </c>
      <c r="C75" s="1">
        <v>0.0</v>
      </c>
      <c r="D75" s="1">
        <v>0.0</v>
      </c>
      <c r="E75" s="1" t="s">
        <v>373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374</v>
      </c>
      <c r="B76" s="1">
        <v>0.0</v>
      </c>
      <c r="C76" s="1">
        <v>0.0</v>
      </c>
      <c r="D76" s="1">
        <v>0.0</v>
      </c>
      <c r="E76" s="1" t="s">
        <v>375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376</v>
      </c>
      <c r="B77" s="1">
        <v>0.0</v>
      </c>
      <c r="C77" s="1">
        <v>0.0</v>
      </c>
      <c r="D77" s="1">
        <v>0.0</v>
      </c>
      <c r="E77" s="1" t="s">
        <v>375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377</v>
      </c>
      <c r="B78" s="1">
        <v>0.0</v>
      </c>
      <c r="C78" s="1">
        <v>0.0</v>
      </c>
      <c r="D78" s="1">
        <v>0.0</v>
      </c>
      <c r="E78" s="1" t="s">
        <v>378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379</v>
      </c>
      <c r="B79" s="1">
        <v>0.0</v>
      </c>
      <c r="C79" s="1">
        <v>0.0</v>
      </c>
      <c r="D79" s="1">
        <v>0.0</v>
      </c>
      <c r="E79" s="1" t="s">
        <v>380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381</v>
      </c>
      <c r="B80" s="1">
        <v>0.0</v>
      </c>
      <c r="C80" s="1">
        <v>0.0</v>
      </c>
      <c r="D80" s="1">
        <v>0.0</v>
      </c>
      <c r="E80" s="1" t="s">
        <v>382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383</v>
      </c>
      <c r="B81" s="1">
        <v>0.0</v>
      </c>
      <c r="C81" s="1">
        <v>0.0</v>
      </c>
      <c r="D81" s="1">
        <v>0.0</v>
      </c>
      <c r="E81" s="1" t="s">
        <v>384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385</v>
      </c>
      <c r="B82" s="1">
        <v>0.0</v>
      </c>
      <c r="C82" s="1">
        <v>0.0</v>
      </c>
      <c r="D82" s="1">
        <v>0.0</v>
      </c>
      <c r="E82" s="1" t="s">
        <v>386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387</v>
      </c>
      <c r="B83" s="1">
        <v>0.0</v>
      </c>
      <c r="C83" s="1">
        <v>0.0</v>
      </c>
      <c r="D83" s="1">
        <v>0.0</v>
      </c>
      <c r="E83" s="1" t="s">
        <v>388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389</v>
      </c>
      <c r="B84" s="1">
        <v>0.0</v>
      </c>
      <c r="C84" s="1">
        <v>0.0</v>
      </c>
      <c r="D84" s="1">
        <v>0.0</v>
      </c>
      <c r="E84" s="1" t="s">
        <v>390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391</v>
      </c>
      <c r="B85" s="1">
        <v>0.0</v>
      </c>
      <c r="C85" s="1">
        <v>0.0</v>
      </c>
      <c r="D85" s="1">
        <v>0.0</v>
      </c>
      <c r="E85" s="1" t="s">
        <v>392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393</v>
      </c>
      <c r="C1" s="1" t="s">
        <v>394</v>
      </c>
      <c r="D1" s="1" t="s">
        <v>395</v>
      </c>
      <c r="E1" s="1" t="s">
        <v>396</v>
      </c>
      <c r="F1" s="1" t="s">
        <v>397</v>
      </c>
      <c r="G1" s="1" t="s">
        <v>398</v>
      </c>
      <c r="H1" s="1" t="s">
        <v>399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400</v>
      </c>
      <c r="B2" s="1" t="s">
        <v>401</v>
      </c>
      <c r="C2" s="1" t="s">
        <v>402</v>
      </c>
      <c r="D2" s="1" t="s">
        <v>403</v>
      </c>
      <c r="E2" s="1" t="s">
        <v>404</v>
      </c>
      <c r="F2" s="1" t="s">
        <v>405</v>
      </c>
      <c r="G2" s="1" t="s">
        <v>405</v>
      </c>
      <c r="H2" s="1" t="s">
        <v>406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407</v>
      </c>
      <c r="B3" s="1" t="s">
        <v>406</v>
      </c>
      <c r="C3" s="1" t="s">
        <v>408</v>
      </c>
      <c r="D3" s="1" t="s">
        <v>409</v>
      </c>
      <c r="E3" s="1" t="s">
        <v>410</v>
      </c>
      <c r="F3" s="1" t="s">
        <v>411</v>
      </c>
      <c r="G3" s="1" t="s">
        <v>412</v>
      </c>
      <c r="H3" s="1" t="s">
        <v>406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413</v>
      </c>
      <c r="B4" s="1" t="s">
        <v>401</v>
      </c>
      <c r="C4" s="1" t="s">
        <v>414</v>
      </c>
      <c r="D4" s="1" t="s">
        <v>415</v>
      </c>
      <c r="E4" s="1" t="s">
        <v>416</v>
      </c>
      <c r="F4" s="1" t="s">
        <v>417</v>
      </c>
      <c r="G4" s="1" t="s">
        <v>418</v>
      </c>
      <c r="H4" s="1" t="s">
        <v>419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407</v>
      </c>
      <c r="B5" s="1" t="s">
        <v>406</v>
      </c>
      <c r="C5" s="1" t="s">
        <v>420</v>
      </c>
      <c r="D5" s="1" t="s">
        <v>421</v>
      </c>
      <c r="E5" s="1" t="s">
        <v>422</v>
      </c>
      <c r="F5" s="1" t="s">
        <v>423</v>
      </c>
      <c r="G5" s="1" t="s">
        <v>424</v>
      </c>
      <c r="H5" s="1" t="s">
        <v>425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426</v>
      </c>
      <c r="B6" s="1" t="s">
        <v>427</v>
      </c>
      <c r="C6" s="1" t="s">
        <v>406</v>
      </c>
      <c r="D6" s="1" t="s">
        <v>428</v>
      </c>
      <c r="E6" s="1" t="s">
        <v>429</v>
      </c>
      <c r="F6" s="1" t="s">
        <v>430</v>
      </c>
      <c r="G6" s="1" t="s">
        <v>431</v>
      </c>
      <c r="H6" s="1" t="s">
        <v>432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433</v>
      </c>
      <c r="B7" s="1" t="s">
        <v>406</v>
      </c>
      <c r="C7" s="1" t="s">
        <v>434</v>
      </c>
      <c r="D7" s="1" t="s">
        <v>435</v>
      </c>
      <c r="E7" s="1" t="s">
        <v>436</v>
      </c>
      <c r="F7" s="1" t="s">
        <v>437</v>
      </c>
      <c r="G7" s="1" t="s">
        <v>438</v>
      </c>
      <c r="H7" s="1" t="s">
        <v>439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440</v>
      </c>
      <c r="B8" s="1" t="s">
        <v>406</v>
      </c>
      <c r="C8" s="1" t="s">
        <v>406</v>
      </c>
      <c r="D8" s="1" t="s">
        <v>406</v>
      </c>
      <c r="E8" s="1" t="s">
        <v>441</v>
      </c>
      <c r="F8" s="1" t="s">
        <v>442</v>
      </c>
      <c r="G8" s="1" t="s">
        <v>443</v>
      </c>
      <c r="H8" s="1" t="s">
        <v>444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445</v>
      </c>
      <c r="B9" s="1" t="s">
        <v>406</v>
      </c>
      <c r="C9" s="1" t="s">
        <v>406</v>
      </c>
      <c r="D9" s="1" t="s">
        <v>406</v>
      </c>
      <c r="E9" s="1" t="s">
        <v>446</v>
      </c>
      <c r="F9" s="1" t="s">
        <v>447</v>
      </c>
      <c r="G9" s="1" t="s">
        <v>448</v>
      </c>
      <c r="H9" s="1" t="s">
        <v>449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450</v>
      </c>
      <c r="B10" s="1" t="s">
        <v>406</v>
      </c>
      <c r="C10" s="1" t="s">
        <v>406</v>
      </c>
      <c r="D10" s="1" t="s">
        <v>406</v>
      </c>
      <c r="E10" s="1" t="s">
        <v>451</v>
      </c>
      <c r="F10" s="1" t="s">
        <v>452</v>
      </c>
      <c r="G10" s="1" t="s">
        <v>453</v>
      </c>
      <c r="H10" s="1" t="s">
        <v>454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455</v>
      </c>
      <c r="B11" s="1" t="s">
        <v>406</v>
      </c>
      <c r="C11" s="1" t="s">
        <v>456</v>
      </c>
      <c r="D11" s="1" t="s">
        <v>457</v>
      </c>
      <c r="E11" s="1" t="s">
        <v>458</v>
      </c>
      <c r="F11" s="1" t="s">
        <v>459</v>
      </c>
      <c r="G11" s="1" t="s">
        <v>460</v>
      </c>
      <c r="H11" s="1" t="s">
        <v>461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462</v>
      </c>
      <c r="B12" s="1" t="s">
        <v>406</v>
      </c>
      <c r="C12" s="1" t="s">
        <v>463</v>
      </c>
      <c r="D12" s="1" t="s">
        <v>464</v>
      </c>
      <c r="E12" s="1" t="s">
        <v>465</v>
      </c>
      <c r="F12" s="1" t="s">
        <v>466</v>
      </c>
      <c r="G12" s="1" t="s">
        <v>467</v>
      </c>
      <c r="H12" s="1" t="s">
        <v>468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469</v>
      </c>
      <c r="B13" s="1" t="s">
        <v>406</v>
      </c>
      <c r="C13" s="1" t="s">
        <v>406</v>
      </c>
      <c r="D13" s="1" t="s">
        <v>470</v>
      </c>
      <c r="E13" s="1" t="s">
        <v>471</v>
      </c>
      <c r="F13" s="1" t="s">
        <v>468</v>
      </c>
      <c r="G13" s="1" t="s">
        <v>472</v>
      </c>
      <c r="H13" s="1" t="s">
        <v>473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474</v>
      </c>
      <c r="B14" s="1" t="s">
        <v>406</v>
      </c>
      <c r="C14" s="1" t="s">
        <v>406</v>
      </c>
      <c r="D14" s="1" t="s">
        <v>475</v>
      </c>
      <c r="E14" s="1" t="s">
        <v>476</v>
      </c>
      <c r="F14" s="1" t="s">
        <v>477</v>
      </c>
      <c r="G14" s="1" t="s">
        <v>478</v>
      </c>
      <c r="H14" s="1" t="s">
        <v>479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480</v>
      </c>
      <c r="B15" s="1" t="s">
        <v>406</v>
      </c>
      <c r="C15" s="1" t="s">
        <v>406</v>
      </c>
      <c r="D15" s="1" t="s">
        <v>406</v>
      </c>
      <c r="E15" s="1" t="s">
        <v>406</v>
      </c>
      <c r="F15" s="1" t="s">
        <v>406</v>
      </c>
      <c r="G15" s="1" t="s">
        <v>406</v>
      </c>
      <c r="H15" s="1" t="s">
        <v>406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481</v>
      </c>
      <c r="B16" s="1" t="s">
        <v>406</v>
      </c>
      <c r="C16" s="1" t="s">
        <v>406</v>
      </c>
      <c r="D16" s="1" t="s">
        <v>406</v>
      </c>
      <c r="E16" s="1" t="s">
        <v>406</v>
      </c>
      <c r="F16" s="1" t="s">
        <v>406</v>
      </c>
      <c r="G16" s="1" t="s">
        <v>406</v>
      </c>
      <c r="H16" s="1" t="s">
        <v>406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482</v>
      </c>
      <c r="B17" s="1" t="s">
        <v>483</v>
      </c>
      <c r="C17" s="1" t="s">
        <v>406</v>
      </c>
      <c r="D17" s="1" t="s">
        <v>145</v>
      </c>
      <c r="E17" s="1" t="s">
        <v>146</v>
      </c>
      <c r="F17" s="1" t="s">
        <v>484</v>
      </c>
      <c r="G17" s="1" t="s">
        <v>485</v>
      </c>
      <c r="H17" s="1" t="s">
        <v>486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487</v>
      </c>
      <c r="B18" s="1" t="s">
        <v>406</v>
      </c>
      <c r="C18" s="1" t="s">
        <v>406</v>
      </c>
      <c r="D18" s="1" t="s">
        <v>406</v>
      </c>
      <c r="E18" s="1" t="s">
        <v>406</v>
      </c>
      <c r="F18" s="1" t="s">
        <v>406</v>
      </c>
      <c r="G18" s="1" t="s">
        <v>406</v>
      </c>
      <c r="H18" s="1" t="s">
        <v>406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488</v>
      </c>
      <c r="B19" s="1" t="s">
        <v>406</v>
      </c>
      <c r="C19" s="1" t="s">
        <v>406</v>
      </c>
      <c r="D19" s="1" t="s">
        <v>406</v>
      </c>
      <c r="E19" s="1" t="s">
        <v>489</v>
      </c>
      <c r="F19" s="1" t="s">
        <v>490</v>
      </c>
      <c r="G19" s="1" t="s">
        <v>491</v>
      </c>
      <c r="H19" s="1" t="s">
        <v>492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493</v>
      </c>
      <c r="B20" s="1" t="s">
        <v>406</v>
      </c>
      <c r="C20" s="1" t="s">
        <v>494</v>
      </c>
      <c r="D20" s="1" t="s">
        <v>495</v>
      </c>
      <c r="E20" s="1" t="s">
        <v>496</v>
      </c>
      <c r="F20" s="1" t="s">
        <v>497</v>
      </c>
      <c r="G20" s="1" t="s">
        <v>498</v>
      </c>
      <c r="H20" s="1" t="s">
        <v>499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500</v>
      </c>
      <c r="B21" s="1" t="s">
        <v>406</v>
      </c>
      <c r="C21" s="1" t="s">
        <v>501</v>
      </c>
      <c r="D21" s="1" t="s">
        <v>502</v>
      </c>
      <c r="E21" s="1" t="s">
        <v>503</v>
      </c>
      <c r="F21" s="1" t="s">
        <v>504</v>
      </c>
      <c r="G21" s="1" t="s">
        <v>505</v>
      </c>
      <c r="H21" s="1" t="s">
        <v>506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507</v>
      </c>
      <c r="B22" s="1" t="s">
        <v>508</v>
      </c>
      <c r="C22" s="1" t="s">
        <v>406</v>
      </c>
      <c r="D22" s="1" t="s">
        <v>509</v>
      </c>
      <c r="E22" s="1" t="s">
        <v>510</v>
      </c>
      <c r="F22" s="1" t="s">
        <v>511</v>
      </c>
      <c r="G22" s="1" t="s">
        <v>512</v>
      </c>
      <c r="H22" s="1" t="s">
        <v>513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514</v>
      </c>
      <c r="B23" s="1" t="s">
        <v>406</v>
      </c>
      <c r="C23" s="1" t="s">
        <v>515</v>
      </c>
      <c r="D23" s="1" t="s">
        <v>516</v>
      </c>
      <c r="E23" s="1" t="s">
        <v>517</v>
      </c>
      <c r="F23" s="1" t="s">
        <v>518</v>
      </c>
      <c r="G23" s="1" t="s">
        <v>519</v>
      </c>
      <c r="H23" s="1" t="s">
        <v>520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521</v>
      </c>
      <c r="B24" s="1" t="s">
        <v>522</v>
      </c>
      <c r="C24" s="1" t="s">
        <v>523</v>
      </c>
      <c r="D24" s="1" t="s">
        <v>524</v>
      </c>
      <c r="E24" s="1" t="s">
        <v>525</v>
      </c>
      <c r="F24" s="1" t="s">
        <v>526</v>
      </c>
      <c r="G24" s="1" t="s">
        <v>526</v>
      </c>
      <c r="H24" s="1" t="s">
        <v>526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527</v>
      </c>
      <c r="B25" s="1" t="s">
        <v>528</v>
      </c>
      <c r="C25" s="1" t="s">
        <v>529</v>
      </c>
      <c r="D25" s="1" t="s">
        <v>530</v>
      </c>
      <c r="E25" s="1" t="s">
        <v>531</v>
      </c>
      <c r="F25" s="1" t="s">
        <v>532</v>
      </c>
      <c r="G25" s="1" t="s">
        <v>532</v>
      </c>
      <c r="H25" s="1" t="s">
        <v>406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533</v>
      </c>
      <c r="B26" s="1" t="s">
        <v>534</v>
      </c>
      <c r="C26" s="1" t="s">
        <v>535</v>
      </c>
      <c r="D26" s="1" t="s">
        <v>536</v>
      </c>
      <c r="E26" s="1" t="s">
        <v>537</v>
      </c>
      <c r="F26" s="1" t="s">
        <v>406</v>
      </c>
      <c r="G26" s="1" t="s">
        <v>406</v>
      </c>
      <c r="H26" s="1" t="s">
        <v>406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538</v>
      </c>
      <c r="B2" s="1" t="s">
        <v>539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540</v>
      </c>
      <c r="B3" s="1" t="s">
        <v>541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542</v>
      </c>
      <c r="B4" s="1" t="s">
        <v>543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544</v>
      </c>
      <c r="B5" s="1" t="s">
        <v>545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547</v>
      </c>
      <c r="B7" s="1" t="s">
        <v>548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549</v>
      </c>
      <c r="B8" s="4" t="s">
        <v>550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551</v>
      </c>
      <c r="B9" s="1" t="s">
        <v>552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553</v>
      </c>
      <c r="B10" s="1" t="s">
        <v>554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555</v>
      </c>
      <c r="B11" s="1" t="s">
        <v>552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556</v>
      </c>
      <c r="B12" s="1" t="s">
        <v>557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558</v>
      </c>
      <c r="B13" s="1" t="s">
        <v>559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560</v>
      </c>
      <c r="B14" s="1" t="s">
        <v>557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561</v>
      </c>
      <c r="B15" s="1" t="s">
        <v>562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563</v>
      </c>
      <c r="B16" s="1">
        <v>1777.0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564</v>
      </c>
      <c r="B17" s="1" t="s">
        <v>565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566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567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568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569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570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571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572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573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574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575</v>
      </c>
      <c r="B27" s="1">
        <v>9.49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576</v>
      </c>
      <c r="B28" s="1">
        <v>8.98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577</v>
      </c>
      <c r="B29" s="1">
        <v>8.635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578</v>
      </c>
      <c r="B30" s="1">
        <v>9.22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579</v>
      </c>
      <c r="B31" s="1">
        <v>9.49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580</v>
      </c>
      <c r="B32" s="1">
        <v>8.98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581</v>
      </c>
      <c r="B33" s="1">
        <v>8.635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582</v>
      </c>
      <c r="B34" s="1">
        <v>9.22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583</v>
      </c>
      <c r="B35" s="1">
        <v>1.972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584</v>
      </c>
      <c r="B36" s="1">
        <v>-12.505186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585</v>
      </c>
      <c r="B37" s="1">
        <v>1.8878911E7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586</v>
      </c>
      <c r="B38" s="1">
        <v>1.8878911E7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587</v>
      </c>
      <c r="B39" s="1">
        <v>1.9748416E7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588</v>
      </c>
      <c r="B40" s="1">
        <v>1.956926E7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589</v>
      </c>
      <c r="B41" s="1">
        <v>1.956926E7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590</v>
      </c>
      <c r="B42" s="1">
        <v>1100.0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591</v>
      </c>
      <c r="B43" s="1">
        <v>3100.0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592</v>
      </c>
      <c r="B44" s="1">
        <v>6.686851584E9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593</v>
      </c>
      <c r="B45" s="1">
        <v>4.5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594</v>
      </c>
      <c r="B46" s="1">
        <v>10.72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595</v>
      </c>
      <c r="B47" s="1">
        <v>6007.953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596</v>
      </c>
      <c r="B48" s="1">
        <v>7.3516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597</v>
      </c>
      <c r="B49" s="1">
        <v>5.7922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598</v>
      </c>
      <c r="B50" s="1" t="s">
        <v>599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600</v>
      </c>
      <c r="B51" s="1">
        <v>6.012875776E9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601</v>
      </c>
      <c r="B52" s="1">
        <v>4.61338938E8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602</v>
      </c>
      <c r="B53" s="1">
        <v>7.65086016E8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603</v>
      </c>
      <c r="B54" s="1">
        <v>7.2187707E7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604</v>
      </c>
      <c r="B55" s="1">
        <v>7.3190684E7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605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606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607</v>
      </c>
      <c r="B58" s="1">
        <v>0.094399996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608</v>
      </c>
      <c r="B59" s="1">
        <v>0.34035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609</v>
      </c>
      <c r="B60" s="1">
        <v>0.39960998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610</v>
      </c>
      <c r="B61" s="1">
        <v>3.54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611</v>
      </c>
      <c r="B62" s="1">
        <v>0.1576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612</v>
      </c>
      <c r="B63" s="1">
        <v>8.30739008E8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613</v>
      </c>
      <c r="B64" s="1">
        <v>1.089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614</v>
      </c>
      <c r="B65" s="1">
        <v>8.025712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615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616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617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618</v>
      </c>
      <c r="B69" s="1">
        <v>-4.7686E8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619</v>
      </c>
      <c r="B70" s="1">
        <v>-0.7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620</v>
      </c>
      <c r="B71" s="1">
        <v>-0.6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621</v>
      </c>
      <c r="B72" s="1">
        <v>5402.404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622</v>
      </c>
      <c r="B73" s="1">
        <v>-11.117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623</v>
      </c>
      <c r="B74" s="1">
        <v>0.53602815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624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625</v>
      </c>
      <c r="B76" s="1" t="s">
        <v>626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627</v>
      </c>
      <c r="B77" s="1" t="s">
        <v>628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629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631</v>
      </c>
      <c r="B80" s="1" t="s">
        <v>632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633</v>
      </c>
      <c r="B81" s="1" t="s">
        <v>632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634</v>
      </c>
      <c r="B82" s="1">
        <v>1.6049322E9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635</v>
      </c>
      <c r="B83" s="1" t="s">
        <v>636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637</v>
      </c>
      <c r="B84" s="1" t="s">
        <v>638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639</v>
      </c>
      <c r="B85" s="1" t="s">
        <v>640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641</v>
      </c>
      <c r="B86" s="1" t="s">
        <v>642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643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644</v>
      </c>
      <c r="B88" s="1">
        <v>8.74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645</v>
      </c>
      <c r="B89" s="1">
        <v>11.5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646</v>
      </c>
      <c r="B90" s="1">
        <v>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647</v>
      </c>
      <c r="B91" s="1">
        <v>7.8125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648</v>
      </c>
      <c r="B92" s="1">
        <v>8.5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649</v>
      </c>
      <c r="B93" s="1">
        <v>2.55556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650</v>
      </c>
      <c r="B94" s="1" t="s">
        <v>651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652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653</v>
      </c>
      <c r="B96" s="1">
        <v>7.09984E8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654</v>
      </c>
      <c r="B97" s="1">
        <v>0.928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655</v>
      </c>
      <c r="B98" s="1">
        <v>-5.40884992E8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656</v>
      </c>
      <c r="B99" s="1">
        <v>3.6012E7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657</v>
      </c>
      <c r="B100" s="1">
        <v>15.741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658</v>
      </c>
      <c r="B101" s="1">
        <v>16.121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659</v>
      </c>
      <c r="B102" s="1">
        <v>1113000.0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660</v>
      </c>
      <c r="B103" s="1">
        <v>4.611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661</v>
      </c>
      <c r="B104" s="1">
        <v>0.002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662</v>
      </c>
      <c r="B105" s="1">
        <v>-0.31069002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663</v>
      </c>
      <c r="B106" s="1">
        <v>-0.50451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664</v>
      </c>
      <c r="B107" s="1">
        <v>-2.58778624E8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665</v>
      </c>
      <c r="B108" s="1">
        <v>-3.99112E8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666</v>
      </c>
      <c r="B109" s="1">
        <v>0.77987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667</v>
      </c>
      <c r="B110" s="1">
        <v>-5596.25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668</v>
      </c>
      <c r="B111" s="1" t="s">
        <v>599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669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-160.0</v>
      </c>
      <c r="D3" s="1">
        <v>-202.0</v>
      </c>
      <c r="E3" s="1">
        <v>-184.0</v>
      </c>
      <c r="F3" s="1">
        <f>IF(E3*FORECAST(F2,B3:E3,B2:E2)&gt;0,FORECAST(F2,B3:E3,B2:E2),E3)*$X$1</f>
        <v>-285</v>
      </c>
      <c r="G3" s="1">
        <f>IF(F3*FORECAST(G2,B3:F3,B2:F2)&gt;0,FORECAST(G2,B3:F3,B2:F2),F3)*$X$1</f>
        <v>-344.4</v>
      </c>
      <c r="H3" s="1">
        <f>IF(G3*FORECAST(H2,B3:G3,B2:G2)&gt;0,FORECAST(H2,B3:G3,B2:G2),G3)*$X$1</f>
        <v>-403.8</v>
      </c>
      <c r="I3" s="1">
        <f>IF(H3*FORECAST(I2,B3:H3,B2:H2)&gt;0,FORECAST(I2,B3:H3,B2:H2),H3)*$X$1</f>
        <v>-463.2</v>
      </c>
      <c r="J3" s="1">
        <f>IF(I3*FORECAST(J2,B3:I3,B2:I2)&gt;0,FORECAST(J2,B3:I3,B2:I2),I3)*$X$1</f>
        <v>-522.6</v>
      </c>
      <c r="K3" s="1">
        <f>IF(J3*FORECAST(K2,B3:J3,B2:J2)&gt;0,FORECAST(K2,B3:J3,B2:J2),J3)*$X$1</f>
        <v>-582</v>
      </c>
      <c r="L3" s="1">
        <f>IF(K3*FORECAST(L2,B3:K3,B2:K2)&gt;0,FORECAST(L2,B3:K3,B2:K2),K3)*$X$1</f>
        <v>-641.4</v>
      </c>
      <c r="M3" s="5">
        <f>IF(L3*FORECAST(M2,B3:L3,B2:L2)&gt;0,FORECAST(M2,B3:L3,B2:L2),L3)*$X$1</f>
        <v>-700.8</v>
      </c>
      <c r="N3" s="5">
        <f>IF(M3*FORECAST(N2,B3:M3,B2:M2)&gt;0,FORECAST(N2,B3:M3,B2:M2),M3)*$X$1</f>
        <v>-760.2</v>
      </c>
      <c r="O3" s="5">
        <f>IF(N3*FORECAST(O2,B3:N3,B2:N2)&gt;0,FORECAST(O2,B3:N3,B2:N2),N3)*$X$1</f>
        <v>-819.6</v>
      </c>
      <c r="P3" s="5">
        <f>IF(O3*FORECAST(P2,B3:O3,B2:O2)&gt;0,FORECAST(P2,B3:O3,B2:O2),O3)*$X$1</f>
        <v>-879</v>
      </c>
      <c r="Q3" s="5">
        <f>IF(P3*FORECAST(Q2,B3:P3,B2:P2)&gt;0,FORECAST(Q2,B3:P3,B2:P2),P3)*$X$1</f>
        <v>-938.4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-1.0</v>
      </c>
      <c r="C4" s="1">
        <v>-1300.0</v>
      </c>
      <c r="D4" s="1">
        <v>-1030.0</v>
      </c>
      <c r="E4" s="1">
        <v>-996.0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0.0</v>
      </c>
      <c r="C5" s="1">
        <v>295.0</v>
      </c>
      <c r="D5" s="1">
        <v>586.0</v>
      </c>
      <c r="E5" s="1">
        <v>648.0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IF(Q3*FORECAST(Q2,B3:Q3,B2:Q2)&gt;0,FORECAST(Q2,B3:Q3,B2:Q2),P3)*$X$1 * (1+0.02)/(0.0853999999999999-0.02)</f>
        <v>-14635.59633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6">
        <f t="array" ref="L8">NPV(0.0853999999999999,G3:Q3)</f>
        <v>-4127.310392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6">
        <f t="array" ref="L9">NPV(0.0853999999999999,G16:Q16)</f>
        <v>-5941.860246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6">
        <f>L8 + L9</f>
        <v>-10069.17064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-996.0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6">
        <f>L10 - L11</f>
        <v>-9073.170638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648.0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-14.00180654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(1+0.02)/(0.0853999999999999-0.02)</f>
        <v>-14635.59633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-180.0</v>
      </c>
      <c r="D3" s="1">
        <v>-258.0</v>
      </c>
      <c r="E3" s="1">
        <v>-513.0</v>
      </c>
      <c r="F3" s="1">
        <f>IF(E3*FORECAST(F2,B3:E3,B2:E2)&gt;0,FORECAST(F2,B3:E3,B2:E2),E3)*$X$1</f>
        <v>-641.5</v>
      </c>
      <c r="G3" s="1">
        <f>IF(F3*FORECAST(G2,B3:F3,B2:F2)&gt;0,FORECAST(G2,B3:F3,B2:F2),F3)*$X$1</f>
        <v>-802.9</v>
      </c>
      <c r="H3" s="1">
        <f>IF(G3*FORECAST(H2,B3:G3,B2:G2)&gt;0,FORECAST(H2,B3:G3,B2:G2),G3)*$X$1</f>
        <v>-964.3</v>
      </c>
      <c r="I3" s="1">
        <f>IF(H3*FORECAST(I2,B3:H3,B2:H2)&gt;0,FORECAST(I2,B3:H3,B2:H2),H3)*$X$1</f>
        <v>-1125.7</v>
      </c>
      <c r="J3" s="1">
        <f>IF(I3*FORECAST(J2,B3:I3,B2:I2)&gt;0,FORECAST(J2,B3:I3,B2:I2),I3)*$X$1</f>
        <v>-1287.1</v>
      </c>
      <c r="K3" s="1">
        <f>IF(J3*FORECAST(K2,B3:J3,B2:J2)&gt;0,FORECAST(K2,B3:J3,B2:J2),J3)*$X$1</f>
        <v>-1448.5</v>
      </c>
      <c r="L3" s="1">
        <f>IF(K3*FORECAST(L2,B3:K3,B2:K2)&gt;0,FORECAST(L2,B3:K3,B2:K2),K3)*$X$1</f>
        <v>-1609.9</v>
      </c>
      <c r="M3" s="5">
        <f>IF(L3*FORECAST(M2,B3:L3,B2:L2)&gt;0,FORECAST(M2,B3:L3,B2:L2),L3)*$X$1</f>
        <v>-1771.3</v>
      </c>
      <c r="N3" s="5">
        <f>IF(M3*FORECAST(N2,B3:M3,B2:M2)&gt;0,FORECAST(N2,B3:M3,B2:M2),M3)*$X$1</f>
        <v>-1932.7</v>
      </c>
      <c r="O3" s="5">
        <f>IF(N3*FORECAST(O2,B3:N3,B2:N2)&gt;0,FORECAST(O2,B3:N3,B2:N2),N3)*$X$1</f>
        <v>-2094.1</v>
      </c>
      <c r="P3" s="5">
        <f>IF(O3*FORECAST(P2,B3:O3,B2:O2)&gt;0,FORECAST(P2,B3:O3,B2:O2),O3)*$X$1</f>
        <v>-2255.5</v>
      </c>
      <c r="Q3" s="5">
        <f>IF(P3*FORECAST(Q2,B3:P3,B2:P2)&gt;0,FORECAST(Q2,B3:P3,B2:P2),P3)*$X$1</f>
        <v>-2416.9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-1.0</v>
      </c>
      <c r="C4" s="1">
        <v>-1300.0</v>
      </c>
      <c r="D4" s="1">
        <v>-1030.0</v>
      </c>
      <c r="E4" s="1">
        <v>-996.0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0.0</v>
      </c>
      <c r="C5" s="1">
        <v>295.0</v>
      </c>
      <c r="D5" s="1">
        <v>586.0</v>
      </c>
      <c r="E5" s="1">
        <v>648.0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IF(Q3*FORECAST(Q2,B3:Q3,B2:Q2)&gt;0,FORECAST(Q2,B3:Q3,B2:Q2),P3)*$X$1 * (1+0.02)/(0.0853999999999999-0.02)</f>
        <v>-37694.77064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6">
        <f t="array" ref="L8">NPV(0.0853999999999999,G3:Q3)</f>
        <v>-10290.2464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6">
        <f t="array" ref="L9">NPV(0.0853999999999999,G16:Q16)</f>
        <v>-15303.58272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6">
        <f>L8 + L9</f>
        <v>-25593.82913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-996.0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6">
        <f>L10 - L11</f>
        <v>-24597.82913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648.0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-37.95961285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(1+0.02)/(0.0853999999999999-0.02)</f>
        <v>-37694.77064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