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<sst xmlns="http://schemas.openxmlformats.org/spreadsheetml/2006/main" count="542" uniqueCount="481">
  <si>
    <t>ticker</t>
  </si>
  <si>
    <t>JDZG</t>
  </si>
  <si>
    <t>nombre</t>
  </si>
  <si>
    <t>JIADE LIMITED</t>
  </si>
  <si>
    <t>empresa</t>
  </si>
  <si>
    <t>Software</t>
  </si>
  <si>
    <t>Open</t>
  </si>
  <si>
    <t>Target Price</t>
  </si>
  <si>
    <t>Upside</t>
  </si>
  <si>
    <t>-6918.54%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</si>
  <si>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</si>
  <si>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</si>
  <si>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</si>
  <si>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</si>
  <si>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</si>
  <si>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</si>
  <si>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</si>
  <si>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</si>
  <si>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-97.18%</t>
  </si>
  <si>
    <t>Total Assets Growth</t>
  </si>
  <si>
    <t>-76.92%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</si>
  <si>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</si>
  <si>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</si>
  <si>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</si>
  <si>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</si>
  <si>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</si>
  <si>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</si>
  <si>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</si>
  <si>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</si>
  <si>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</si>
  <si>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</si>
  <si>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</si>
  <si>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</si>
  <si>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</si>
  <si>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</si>
  <si>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</si>
  <si>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</si>
  <si>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</si>
  <si>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</si>
  <si>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</si>
  <si>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</si>
  <si>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</si>
  <si>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</si>
  <si>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</si>
  <si>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</si>
  <si>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</si>
  <si>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</si>
  <si>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</si>
  <si>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</si>
  <si>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</si>
  <si>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</si>
  <si>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</si>
  <si>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</si>
  <si>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</si>
  <si>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</si>
  <si>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</si>
  <si>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</si>
  <si>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</si>
  <si>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</si>
  <si>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</si>
  <si>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</si>
  <si>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</si>
  <si>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</si>
  <si>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</si>
  <si>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</si>
  <si>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</si>
  <si>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</si>
  <si>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</si>
  <si>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</si>
  <si>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</si>
  <si>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</si>
  <si>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</si>
  <si>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</si>
  <si>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</si>
  <si>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</si>
  <si>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</si>
  <si>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</si>
  <si>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</si>
  <si>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</si>
  <si>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</si>
  <si>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</si>
  <si>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</si>
  <si>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</si>
  <si>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</si>
  <si>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</si>
  <si>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</si>
  <si>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</si>
  <si>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</si>
  <si>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</si>
  <si>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</si>
  <si>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</si>
  <si>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</si>
  <si>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</si>
  <si>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</si>
  <si>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</si>
  <si>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</si>
  <si>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</si>
  <si>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0.33</t>
  </si>
  <si>
    <t>0.79</t>
  </si>
  <si>
    <t>Tangible Book Value</t>
  </si>
  <si>
    <t>Tangible Book Value Per Share</t>
  </si>
  <si>
    <t>0.32</t>
  </si>
  <si>
    <t>0.71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</si>
  <si>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</si>
  <si>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</si>
  <si>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</si>
  <si>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</si>
  <si>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</si>
  <si>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</si>
  <si>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</si>
  <si>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</si>
  <si>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</si>
  <si>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</si>
  <si>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</si>
  <si>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</si>
  <si>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</si>
  <si>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</si>
  <si>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</si>
  <si>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</si>
  <si>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</si>
  <si>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</si>
  <si>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</si>
  <si>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</si>
  <si>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</si>
  <si>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</si>
  <si>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</si>
  <si>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</si>
  <si>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</si>
  <si>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</si>
  <si>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</si>
  <si>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</si>
  <si>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</si>
  <si>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</si>
  <si>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0.02</t>
  </si>
  <si>
    <t>0.24</t>
  </si>
  <si>
    <t>0.43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</si>
  <si>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</si>
  <si>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</si>
  <si>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</si>
  <si>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</si>
  <si>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</si>
  <si>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</si>
  <si>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</si>
  <si>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</si>
  <si>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</si>
  <si>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</si>
  <si>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</si>
  <si>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</si>
  <si>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</si>
  <si>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</si>
  <si>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1.7</t>
  </si>
  <si>
    <t>14.2</t>
  </si>
  <si>
    <t>13.96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</si>
  <si>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</si>
  <si>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</si>
  <si>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</si>
  <si>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</si>
  <si>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</si>
  <si>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</si>
  <si>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</si>
  <si>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</si>
  <si>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</si>
  <si>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</si>
  <si>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</si>
  <si>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</si>
  <si>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</si>
  <si>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</si>
  <si>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Profitability</t>
  </si>
  <si>
    <t>Return on Assets</t>
  </si>
  <si>
    <t>43.56</t>
  </si>
  <si>
    <t>37.41</t>
  </si>
  <si>
    <t>Return on Total Capital</t>
  </si>
  <si>
    <t>54.36</t>
  </si>
  <si>
    <t>45.05</t>
  </si>
  <si>
    <t>Return On Equity %</t>
  </si>
  <si>
    <t>140.03</t>
  </si>
  <si>
    <t>75.5</t>
  </si>
  <si>
    <t>Return on Common Equity</t>
  </si>
  <si>
    <t>Margin Analysis</t>
  </si>
  <si>
    <t>Gross Profit Margin %</t>
  </si>
  <si>
    <t>44.39</t>
  </si>
  <si>
    <t>85.48</t>
  </si>
  <si>
    <t>94.77</t>
  </si>
  <si>
    <t>SG&amp;A Margin</t>
  </si>
  <si>
    <t>28.41</t>
  </si>
  <si>
    <t>22.94</t>
  </si>
  <si>
    <t>16.35</t>
  </si>
  <si>
    <t>EBITDA Margin %</t>
  </si>
  <si>
    <t>10.39</t>
  </si>
  <si>
    <t>61.77</t>
  </si>
  <si>
    <t>75.51</t>
  </si>
  <si>
    <t>EBITA Margin %</t>
  </si>
  <si>
    <t>7.77</t>
  </si>
  <si>
    <t>59.09</t>
  </si>
  <si>
    <t>74.3</t>
  </si>
  <si>
    <t>EBIT Margin %</t>
  </si>
  <si>
    <t>Income From Continuing Operations Margin %</t>
  </si>
  <si>
    <t>7.87</t>
  </si>
  <si>
    <t>52.35</t>
  </si>
  <si>
    <t>61.41</t>
  </si>
  <si>
    <t>Net Income Margin %</t>
  </si>
  <si>
    <t>7.8</t>
  </si>
  <si>
    <t>51.92</t>
  </si>
  <si>
    <t>60.9</t>
  </si>
  <si>
    <t>Net Avail. For Common Margin %</t>
  </si>
  <si>
    <t>Normalized Net Income Margin</t>
  </si>
  <si>
    <t>4.94</t>
  </si>
  <si>
    <t>36.5</t>
  </si>
  <si>
    <t>45.11</t>
  </si>
  <si>
    <t>Levered Free Cash Flow Margin</t>
  </si>
  <si>
    <t>-14.92</t>
  </si>
  <si>
    <t>-6.4</t>
  </si>
  <si>
    <t>Unlevered Free Cash Flow Margin</t>
  </si>
  <si>
    <t>-14.85</t>
  </si>
  <si>
    <t>-6.14</t>
  </si>
  <si>
    <t>Asset Turnover</t>
  </si>
  <si>
    <t>1.18</t>
  </si>
  <si>
    <t>0.81</t>
  </si>
  <si>
    <t>Fixed Assets Turnover</t>
  </si>
  <si>
    <t>3.72</t>
  </si>
  <si>
    <t>9.35</t>
  </si>
  <si>
    <t>Receivables Turnover (Average Receivables)</t>
  </si>
  <si>
    <t>3.14</t>
  </si>
  <si>
    <t>2.19</t>
  </si>
  <si>
    <t>Short Term Liquidity</t>
  </si>
  <si>
    <t>Current Ratio</t>
  </si>
  <si>
    <t>0.72</t>
  </si>
  <si>
    <t>2.89</t>
  </si>
  <si>
    <t>3.08</t>
  </si>
  <si>
    <t>Quick Ratio</t>
  </si>
  <si>
    <t>2.68</t>
  </si>
  <si>
    <t>2.02</t>
  </si>
  <si>
    <t>Operating Cash Flow to Current Liabilities</t>
  </si>
  <si>
    <t>0.68</t>
  </si>
  <si>
    <t>0.14</t>
  </si>
  <si>
    <t>1.4</t>
  </si>
  <si>
    <t>Days Sales Outstanding (Average Receivables)</t>
  </si>
  <si>
    <t>116.32</t>
  </si>
  <si>
    <t>166.62</t>
  </si>
  <si>
    <t>Average Days Payable Outstanding</t>
  </si>
  <si>
    <t>55.95</t>
  </si>
  <si>
    <t>40.71</t>
  </si>
  <si>
    <t>Long Term Solvency</t>
  </si>
  <si>
    <t>Total Debt/Equity</t>
  </si>
  <si>
    <t>48.19</t>
  </si>
  <si>
    <t>17.69</t>
  </si>
  <si>
    <t>Total Debt / Total Capital</t>
  </si>
  <si>
    <t>94.69</t>
  </si>
  <si>
    <t>32.52</t>
  </si>
  <si>
    <t>15.03</t>
  </si>
  <si>
    <t>LT Debt/Equity</t>
  </si>
  <si>
    <t>Long-Term Debt / Total Capital</t>
  </si>
  <si>
    <t>72.23</t>
  </si>
  <si>
    <t>21.95</t>
  </si>
  <si>
    <t>Total Liabilities / Total Assets</t>
  </si>
  <si>
    <t>96.24</t>
  </si>
  <si>
    <t>44.09</t>
  </si>
  <si>
    <t>29.37</t>
  </si>
  <si>
    <t>EBIT / Interest Expense</t>
  </si>
  <si>
    <t>516.02</t>
  </si>
  <si>
    <t>177.13</t>
  </si>
  <si>
    <t>EBITDA / Interest Expense</t>
  </si>
  <si>
    <t>571.3</t>
  </si>
  <si>
    <t>184.68</t>
  </si>
  <si>
    <t>(EBITDA - Capex) / Interest Expense</t>
  </si>
  <si>
    <t>529.61</t>
  </si>
  <si>
    <t>184.59</t>
  </si>
  <si>
    <t>Total Debt / EBITDA</t>
  </si>
  <si>
    <t>3.58</t>
  </si>
  <si>
    <t>0.54</t>
  </si>
  <si>
    <t>0.26</t>
  </si>
  <si>
    <t>Net Debt / EBITDA</t>
  </si>
  <si>
    <t>3.16</t>
  </si>
  <si>
    <t>0.11</t>
  </si>
  <si>
    <t>-0.33</t>
  </si>
  <si>
    <t>Total Debt / (EBITDA - Capex)</t>
  </si>
  <si>
    <t>3.93</t>
  </si>
  <si>
    <t>0.58</t>
  </si>
  <si>
    <t>Net Debt / (EBITDA - Capex)</t>
  </si>
  <si>
    <t>3.48</t>
  </si>
  <si>
    <t>0.12</t>
  </si>
  <si>
    <t>Growth Over Prior Year</t>
  </si>
  <si>
    <t>Total Revenues, 1 Yr. Growth %</t>
  </si>
  <si>
    <t>103.7</t>
  </si>
  <si>
    <t>52.08</t>
  </si>
  <si>
    <t>Gross Profit, 1 Yr. Growth %</t>
  </si>
  <si>
    <t>292.29</t>
  </si>
  <si>
    <t>68.62</t>
  </si>
  <si>
    <t>EBITDA, 1 Yr. Growth %</t>
  </si>
  <si>
    <t>85.92</t>
  </si>
  <si>
    <t>EBITA, 1 Yr. Growth %</t>
  </si>
  <si>
    <t>91.22</t>
  </si>
  <si>
    <t>EBIT, 1 Yr. Growth %</t>
  </si>
  <si>
    <t>Earnings From Cont. Operations, 1 Yr. Growth %</t>
  </si>
  <si>
    <t>78.39</t>
  </si>
  <si>
    <t>Net Income, 1 Yr. Growth %</t>
  </si>
  <si>
    <t>Normalized Net Income, 1 Yr. Growth %</t>
  </si>
  <si>
    <t>87.93</t>
  </si>
  <si>
    <t>Diluted EPS Before Extra, 1 Yr. Growth %</t>
  </si>
  <si>
    <t>Accounts Receivable, 1 Yr. Growth %</t>
  </si>
  <si>
    <t>22.23</t>
  </si>
  <si>
    <t>Net Property, Plant and Equip., 1 Yr. Growth %</t>
  </si>
  <si>
    <t>17.11</t>
  </si>
  <si>
    <t>-87.85</t>
  </si>
  <si>
    <t>Total Assets, 1 Yr. Growth %</t>
  </si>
  <si>
    <t>241.23</t>
  </si>
  <si>
    <t>87.9</t>
  </si>
  <si>
    <t>Tangible Book Value, 1 Yr. Growth %</t>
  </si>
  <si>
    <t>117.43</t>
  </si>
  <si>
    <t>Common Equity, 1 Yr. Growth %</t>
  </si>
  <si>
    <t>137.36</t>
  </si>
  <si>
    <t>Cash From Operations, 1 Yr. Growth %</t>
  </si>
  <si>
    <t>-58.67</t>
  </si>
  <si>
    <t>Capital Expenditures, 1 Yr. Growth %</t>
  </si>
  <si>
    <t>632.81</t>
  </si>
  <si>
    <t>-98.7</t>
  </si>
  <si>
    <t>Levered Free Cash Flow, 1 Yr. Growth %</t>
  </si>
  <si>
    <t>-34.8</t>
  </si>
  <si>
    <t>Unlevered Free Cash Flow, 1 Yr. Growth %</t>
  </si>
  <si>
    <t>-37.17</t>
  </si>
  <si>
    <t>Compound Annual Growth Rate Over Two Years</t>
  </si>
  <si>
    <t>Total Revenues, 2 Yr. CAGR %</t>
  </si>
  <si>
    <t>76.01</t>
  </si>
  <si>
    <t>Gross Profit, 2 Yr. CAGR %</t>
  </si>
  <si>
    <t>157.19</t>
  </si>
  <si>
    <t>EBITDA, 2 Yr. CAGR %</t>
  </si>
  <si>
    <t>374.58</t>
  </si>
  <si>
    <t>EBITA, 2 Yr. CAGR %</t>
  </si>
  <si>
    <t>444.1</t>
  </si>
  <si>
    <t>EBIT, 2 Yr. CAGR %</t>
  </si>
  <si>
    <t>Earnings From Cont. Operations, 2 Yr. CAGR %</t>
  </si>
  <si>
    <t>391.8</t>
  </si>
  <si>
    <t>Net Income, 2 Yr. CAGR %</t>
  </si>
  <si>
    <t>Normalized Net Income, 2 Yr. CAGR %</t>
  </si>
  <si>
    <t>432.07</t>
  </si>
  <si>
    <t>Diluted EPS Before Extra, 2 Yr. CAGR %</t>
  </si>
  <si>
    <t>391.81</t>
  </si>
  <si>
    <t>Accounts Receivable, 2 Yr. CAGR %</t>
  </si>
  <si>
    <t>678.41</t>
  </si>
  <si>
    <t>Net Property, Plant and Equip., 2 Yr. CAGR %</t>
  </si>
  <si>
    <t>-62.27</t>
  </si>
  <si>
    <t>Total Assets, 2 Yr. CAGR %</t>
  </si>
  <si>
    <t>153.21</t>
  </si>
  <si>
    <t>Tangible Book Value, 2 Yr. CAGR %</t>
  </si>
  <si>
    <t>933.98</t>
  </si>
  <si>
    <t>Common Equity, 2 Yr. CAGR %</t>
  </si>
  <si>
    <t>997.6</t>
  </si>
  <si>
    <t>Cash From Operations, 2 Yr. CAGR %</t>
  </si>
  <si>
    <t>194.23</t>
  </si>
  <si>
    <t>Capital Expenditures, 2 Yr. CAGR %</t>
  </si>
  <si>
    <t>-69.18</t>
  </si>
  <si>
    <t>address1</t>
  </si>
  <si>
    <t>Unit 2-02, Puningdun Business Plaza</t>
  </si>
  <si>
    <t>address2</t>
  </si>
  <si>
    <t>No.1702 and 1706 Minjiang Road Jinjiang District</t>
  </si>
  <si>
    <t>city</t>
  </si>
  <si>
    <t>Chengdu</t>
  </si>
  <si>
    <t>zip</t>
  </si>
  <si>
    <t>610000</t>
  </si>
  <si>
    <t>country</t>
  </si>
  <si>
    <t>phone</t>
  </si>
  <si>
    <t>86 40 0028 0776</t>
  </si>
  <si>
    <t>website</t>
  </si>
  <si>
    <t>https://www.sc-kb.cn</t>
  </si>
  <si>
    <t>industry</t>
  </si>
  <si>
    <t>Information Technology Services</t>
  </si>
  <si>
    <t>industryKey</t>
  </si>
  <si>
    <t>information-technology-services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</si>
  <si>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</si>
  <si>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</si>
  <si>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</si>
  <si>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</si>
  <si>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</si>
  <si>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</si>
  <si>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</si>
  <si>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JIADE Limited, through its subsidiaries, provides education-supporting services to adult education institutions through a spectrum of a software platform and auxiliary solutions in China. Its KB Platform supports a range of services, such as enrollment consultation, student information collection, enrollment status management, learning progress management, grade inquiry, and graduation management. It also offers pre-enrollment guidance on school/selection and application strategy development, training for entrance exams, and assistance in the application process; offline tutoring, exam administration services, guidance on graduation thesis; and social practice assistance, including education supporting services. The company was incorporated in 2023 and is based in Chengdu, China.</t>
  </si>
  <si>
    <t>companyOfficers</t>
  </si>
  <si>
    <t>[{'maxAge': 1, 'name': 'Mr. Yuan  Li', 'age': 32, 'title': 'Chairman &amp; CEO', 'yearBorn': 1991, 'exercisedValue': 0, 'unexercisedValue': 0}, {'maxAge': 1, 'name': 'Ms. Li  Tan', 'age': 31, 'title': 'Chief Financial Officer', 'yearBorn': 1992, 'exercisedValue': 0, 'unexercisedValue': 0}, {'maxAge': 1, 'name': 'Mr. Xiang  Lan', 'age': 35, 'title': 'Chief Operating Officer', 'yearBorn': 1988, 'exercisedValue': 0, 'unexercisedValue': 0}, {'maxAge': 1, 'name': 'Mr. Hangyu  Dai', 'age': 33, 'title': 'Chief Technology Officer', 'yearBorn': 1990,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</si>
  <si>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</si>
  <si>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</si>
  <si>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</si>
  <si>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</si>
  <si>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</si>
  <si>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</si>
  <si>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</si>
  <si>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</si>
  <si>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</si>
  <si>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</si>
  <si>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</si>
  <si>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</si>
  <si>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</si>
  <si>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</si>
  <si>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</si>
  <si>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</si>
  <si>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</si>
  <si>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</si>
  <si>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</si>
  <si>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</si>
  <si>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</si>
  <si>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</si>
  <si>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</si>
  <si>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</si>
  <si>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</si>
  <si>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</si>
  <si>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</si>
  <si>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</si>
  <si>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</si>
  <si>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</si>
  <si>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</si>
  <si>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</si>
  <si>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</si>
  <si>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</si>
  <si>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</si>
  <si>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</si>
  <si>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</si>
  <si>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</si>
  <si>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</si>
  <si>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</si>
  <si>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</si>
  <si>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</si>
  <si>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</si>
  <si>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</si>
  <si>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</si>
  <si>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</si>
  <si>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</si>
  <si>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</si>
  <si>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</si>
  <si>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</si>
  <si>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</si>
  <si>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</si>
  <si>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</si>
  <si>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</si>
  <si>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</si>
  <si>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</si>
  <si>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</si>
  <si>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</si>
  <si>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</si>
  <si>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</si>
  <si>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longName</t>
  </si>
  <si>
    <t>JIADE Limited</t>
  </si>
  <si>
    <t>firstTradeDateEpochUtc</t>
  </si>
  <si>
    <t>timeZoneFullName</t>
  </si>
  <si>
    <t>America/New_York</t>
  </si>
  <si>
    <t>timeZoneShortName</t>
  </si>
  <si>
    <t>EST</t>
  </si>
  <si>
    <t>uuid</t>
  </si>
  <si>
    <t>7bd795ef-fbf1-31b5-ac3d-1ac6a9cf0c58</t>
  </si>
  <si>
    <t>messageBoardId</t>
  </si>
  <si>
    <t>finmb_1866167337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</si>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</sst>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c-kb.cn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-52.09364367193487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1.7655746E7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5.304</v>
      </c>
      <c r="C2" s="1">
        <v>0.68</v>
      </c>
      <c r="D2" s="1">
        <v>1.224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1.768</v>
      </c>
      <c r="C3" s="1">
        <v>3.672</v>
      </c>
      <c r="D3" s="1">
        <v>2.448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1.768</v>
      </c>
      <c r="C4" s="1">
        <v>3.672</v>
      </c>
      <c r="D4" s="1">
        <v>2.448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0.272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3.4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3.4</v>
      </c>
      <c r="D7" s="1">
        <v>4.08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-1.632</v>
      </c>
      <c r="C8" s="1">
        <v>-0.8160000000000001</v>
      </c>
      <c r="D8" s="1">
        <v>-0.136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3.536</v>
      </c>
      <c r="C9" s="1">
        <v>-3.672</v>
      </c>
      <c r="D9" s="1">
        <v>-2.312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2.584</v>
      </c>
      <c r="C10" s="1">
        <v>-2.312</v>
      </c>
      <c r="D10" s="1">
        <v>0.544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0.136</v>
      </c>
      <c r="C11" s="1">
        <v>0.136</v>
      </c>
      <c r="D11" s="1">
        <v>0.136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4.352</v>
      </c>
      <c r="C12" s="1">
        <v>0.272</v>
      </c>
      <c r="D12" s="1">
        <v>1.496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0.136</v>
      </c>
      <c r="C13" s="1">
        <v>6.664000000000001</v>
      </c>
      <c r="D13" s="1">
        <v>1.36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-0.8160000000000001</v>
      </c>
      <c r="C14" s="1">
        <v>-6.528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-0.68</v>
      </c>
      <c r="D15" s="1">
        <v>-0.136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-0.8160000000000001</v>
      </c>
      <c r="C16" s="1">
        <v>-7.344</v>
      </c>
      <c r="D16" s="1">
        <v>-0.136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10.88</v>
      </c>
      <c r="D17" s="1">
        <v>0.408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8.84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0.136</v>
      </c>
      <c r="D19" s="1">
        <v>0.408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-0.136</v>
      </c>
      <c r="C20" s="1">
        <v>0.0</v>
      </c>
      <c r="D20" s="1">
        <v>-8.296000000000001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-0.68</v>
      </c>
      <c r="D21" s="1">
        <v>-8.024000000000001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-0.136</v>
      </c>
      <c r="C22" s="1">
        <v>-0.68</v>
      </c>
      <c r="D22" s="1">
        <v>-0.136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0.136</v>
      </c>
      <c r="D23" s="1">
        <v>10.064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-9.928</v>
      </c>
      <c r="D24" s="1">
        <v>-0.8160000000000001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-0.136</v>
      </c>
      <c r="C25" s="1">
        <v>0.272</v>
      </c>
      <c r="D25" s="1">
        <v>-0.544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0.272</v>
      </c>
      <c r="D26" s="1">
        <v>0.544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0.136</v>
      </c>
      <c r="D28" s="1">
        <v>0.8160000000000001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0.272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-0.136</v>
      </c>
      <c r="D30" s="1">
        <v>-13.464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-0.136</v>
      </c>
      <c r="D31" s="1">
        <v>-12.92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0.68</v>
      </c>
      <c r="D32" s="1">
        <v>0.8160000000000001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-0.136</v>
      </c>
      <c r="C33" s="1">
        <v>0.136</v>
      </c>
      <c r="D33" s="1">
        <v>0.136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0.0</v>
      </c>
      <c r="C3" s="1">
        <v>0.272</v>
      </c>
      <c r="D3" s="1">
        <v>0.9520000000000001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3.944</v>
      </c>
      <c r="C4" s="1">
        <v>3.944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4.08</v>
      </c>
      <c r="C5" s="1">
        <v>0.272</v>
      </c>
      <c r="D5" s="1">
        <v>0.9520000000000001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1.632</v>
      </c>
      <c r="C6" s="1">
        <v>0.8160000000000001</v>
      </c>
      <c r="D6" s="1">
        <v>0.9520000000000001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11.424</v>
      </c>
      <c r="C7" s="1">
        <v>0.136</v>
      </c>
      <c r="D7" s="1">
        <v>0.544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13.192</v>
      </c>
      <c r="C8" s="1">
        <v>0.8160000000000001</v>
      </c>
      <c r="D8" s="1">
        <v>0.9520000000000001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10.2</v>
      </c>
      <c r="D9" s="1">
        <v>0.9520000000000001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0.136</v>
      </c>
      <c r="C10" s="1">
        <v>1.36</v>
      </c>
      <c r="D10" s="1">
        <v>2.992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0.272</v>
      </c>
      <c r="C11" s="1">
        <v>0.408</v>
      </c>
      <c r="D11" s="1">
        <v>11.016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-1.904</v>
      </c>
      <c r="C12" s="1">
        <v>-5.712000000000001</v>
      </c>
      <c r="D12" s="1">
        <v>-6.12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0.272</v>
      </c>
      <c r="C13" s="1">
        <v>0.272</v>
      </c>
      <c r="D13" s="1">
        <v>4.896000000000001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3.128</v>
      </c>
      <c r="D14" s="1">
        <v>0.136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0.408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1.088</v>
      </c>
      <c r="C16" s="1">
        <v>2.04</v>
      </c>
      <c r="D16" s="1">
        <v>0.8160000000000001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0.408</v>
      </c>
      <c r="C17" s="1">
        <v>1.768</v>
      </c>
      <c r="D17" s="1">
        <v>3.4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3.672</v>
      </c>
      <c r="C19" s="1">
        <v>2.448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3.808</v>
      </c>
      <c r="C20" s="1">
        <v>0.136</v>
      </c>
      <c r="D20" s="1">
        <v>0.136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7.616000000000001</v>
      </c>
      <c r="C21" s="1">
        <v>8.296000000000001</v>
      </c>
      <c r="D21" s="1">
        <v>0.408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3.264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0.68</v>
      </c>
      <c r="C23" s="1">
        <v>4.352</v>
      </c>
      <c r="D23" s="1">
        <v>2.04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11.56</v>
      </c>
      <c r="D24" s="1">
        <v>0.272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2.584</v>
      </c>
      <c r="C25" s="1">
        <v>0.136</v>
      </c>
      <c r="D25" s="1">
        <v>0.68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5.44</v>
      </c>
      <c r="C26" s="1">
        <v>78.47200000000001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0.136</v>
      </c>
      <c r="C27" s="1">
        <v>0.408</v>
      </c>
      <c r="D27" s="1">
        <v>0.9520000000000001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4.760000000000001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0.272</v>
      </c>
      <c r="C29" s="1">
        <v>0.272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0.408</v>
      </c>
      <c r="C30" s="1">
        <v>0.68</v>
      </c>
      <c r="D30" s="1">
        <v>0.9520000000000001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0.136</v>
      </c>
      <c r="C31" s="1">
        <v>0.136</v>
      </c>
      <c r="D31" s="1">
        <v>0.136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0.136</v>
      </c>
      <c r="D32" s="1">
        <v>0.272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1.904</v>
      </c>
      <c r="C33" s="1">
        <v>0.68</v>
      </c>
      <c r="D33" s="1">
        <v>1.904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-0.136</v>
      </c>
      <c r="C34" s="1">
        <v>-0.136</v>
      </c>
      <c r="D34" s="1">
        <v>-0.136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1.904</v>
      </c>
      <c r="C35" s="1">
        <v>0.9520000000000001</v>
      </c>
      <c r="D35" s="1">
        <v>2.312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0.0</v>
      </c>
      <c r="C36" s="1">
        <v>0.8160000000000001</v>
      </c>
      <c r="D36" s="1">
        <v>1.904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1.904</v>
      </c>
      <c r="C37" s="1">
        <v>0.9520000000000001</v>
      </c>
      <c r="D37" s="1">
        <v>2.312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0.408</v>
      </c>
      <c r="C38" s="1">
        <v>1.768</v>
      </c>
      <c r="D38" s="1">
        <v>3.4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2.992</v>
      </c>
      <c r="C40" s="1">
        <v>2.992</v>
      </c>
      <c r="D40" s="1">
        <v>2.992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2.992</v>
      </c>
      <c r="C41" s="1">
        <v>2.992</v>
      </c>
      <c r="D41" s="1">
        <v>2.992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 t="s">
        <v>96</v>
      </c>
      <c r="C42" s="1" t="s">
        <v>97</v>
      </c>
      <c r="D42" s="1" t="s">
        <v>98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1.904</v>
      </c>
      <c r="C43" s="1">
        <v>0.9520000000000001</v>
      </c>
      <c r="D43" s="1">
        <v>2.04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96</v>
      </c>
      <c r="C44" s="1" t="s">
        <v>101</v>
      </c>
      <c r="D44" s="1" t="s">
        <v>102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0.272</v>
      </c>
      <c r="C45" s="1">
        <v>0.408</v>
      </c>
      <c r="D45" s="1">
        <v>0.408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0.272</v>
      </c>
      <c r="C46" s="1">
        <v>9.656</v>
      </c>
      <c r="D46" s="1">
        <v>-0.408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0.136</v>
      </c>
      <c r="C47" s="1">
        <v>0.408</v>
      </c>
      <c r="D47" s="1">
        <v>0.272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0.8160000000000001</v>
      </c>
      <c r="D48" s="1">
        <v>1.904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0.0</v>
      </c>
      <c r="C49" s="1">
        <v>0.408</v>
      </c>
      <c r="D49" s="1">
        <v>0.408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7.072000000000001</v>
      </c>
      <c r="C50" s="1">
        <v>8.16</v>
      </c>
      <c r="D50" s="1">
        <v>8.296000000000001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0.68</v>
      </c>
      <c r="C2" s="1">
        <v>1.36</v>
      </c>
      <c r="D2" s="1">
        <v>2.04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0.68</v>
      </c>
      <c r="C3" s="1">
        <v>1.36</v>
      </c>
      <c r="D3" s="1">
        <v>2.04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0.272</v>
      </c>
      <c r="C4" s="1">
        <v>0.136</v>
      </c>
      <c r="D4" s="1">
        <v>11.016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0.272</v>
      </c>
      <c r="C5" s="1">
        <v>1.088</v>
      </c>
      <c r="D5" s="1">
        <v>1.904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0.136</v>
      </c>
      <c r="C6" s="1">
        <v>0.272</v>
      </c>
      <c r="D6" s="1">
        <v>0.272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5.576000000000001</v>
      </c>
      <c r="C7" s="1">
        <v>4.760000000000001</v>
      </c>
      <c r="D7" s="1">
        <v>8.704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0.136</v>
      </c>
      <c r="C8" s="1">
        <v>0.272</v>
      </c>
      <c r="D8" s="1">
        <v>0.408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5.304</v>
      </c>
      <c r="C9" s="1">
        <v>0.8160000000000001</v>
      </c>
      <c r="D9" s="1">
        <v>1.496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0.0</v>
      </c>
      <c r="C10" s="1">
        <v>-0.136</v>
      </c>
      <c r="D10" s="1">
        <v>-0.8160000000000001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13.736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0.0</v>
      </c>
      <c r="C12" s="1">
        <v>-0.136</v>
      </c>
      <c r="D12" s="1">
        <v>-0.8160000000000001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0.0</v>
      </c>
      <c r="C13" s="1">
        <v>0.136</v>
      </c>
      <c r="D13" s="1">
        <v>-1.904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5.44</v>
      </c>
      <c r="C14" s="1">
        <v>0.8160000000000001</v>
      </c>
      <c r="D14" s="1">
        <v>1.496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0.0</v>
      </c>
      <c r="C15" s="1">
        <v>0.0</v>
      </c>
      <c r="D15" s="1">
        <v>-3.4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0.0</v>
      </c>
      <c r="C16" s="1">
        <v>2.584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5.44</v>
      </c>
      <c r="C17" s="1">
        <v>0.8160000000000001</v>
      </c>
      <c r="D17" s="1">
        <v>1.496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0.0</v>
      </c>
      <c r="C18" s="1">
        <v>11.968</v>
      </c>
      <c r="D18" s="1">
        <v>0.136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5.304</v>
      </c>
      <c r="C19" s="1">
        <v>0.68</v>
      </c>
      <c r="D19" s="1">
        <v>1.224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5.304</v>
      </c>
      <c r="C20" s="1">
        <v>0.68</v>
      </c>
      <c r="D20" s="1">
        <v>1.224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>
        <v>-0.544</v>
      </c>
      <c r="D21" s="1">
        <v>-0.9520000000000001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5.304</v>
      </c>
      <c r="C22" s="1">
        <v>0.68</v>
      </c>
      <c r="D22" s="1">
        <v>1.224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5.304</v>
      </c>
      <c r="C23" s="1">
        <v>0.68</v>
      </c>
      <c r="D23" s="1">
        <v>1.224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5.304</v>
      </c>
      <c r="C24" s="1">
        <v>0.68</v>
      </c>
      <c r="D24" s="1">
        <v>1.224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133</v>
      </c>
      <c r="C26" s="1" t="s">
        <v>134</v>
      </c>
      <c r="D26" s="1" t="s">
        <v>135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 t="s">
        <v>133</v>
      </c>
      <c r="C27" s="1" t="s">
        <v>134</v>
      </c>
      <c r="D27" s="1" t="s">
        <v>135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1">
        <v>22.0</v>
      </c>
      <c r="C28" s="1">
        <v>22.0</v>
      </c>
      <c r="D28" s="1">
        <v>22.0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 t="s">
        <v>133</v>
      </c>
      <c r="C29" s="1" t="s">
        <v>134</v>
      </c>
      <c r="D29" s="1" t="s">
        <v>135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139</v>
      </c>
      <c r="B30" s="1" t="s">
        <v>133</v>
      </c>
      <c r="C30" s="1" t="s">
        <v>134</v>
      </c>
      <c r="D30" s="1" t="s">
        <v>135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>
        <v>22.0</v>
      </c>
      <c r="C31" s="1">
        <v>22.0</v>
      </c>
      <c r="D31" s="1">
        <v>22.0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 t="s">
        <v>96</v>
      </c>
      <c r="C32" s="1" t="s">
        <v>142</v>
      </c>
      <c r="D32" s="1" t="s">
        <v>101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 t="s">
        <v>96</v>
      </c>
      <c r="C33" s="1" t="s">
        <v>142</v>
      </c>
      <c r="D33" s="1" t="s">
        <v>101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7.072000000000001</v>
      </c>
      <c r="C35" s="1">
        <v>0.8160000000000001</v>
      </c>
      <c r="D35" s="1">
        <v>1.496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5.304</v>
      </c>
      <c r="C36" s="1">
        <v>0.8160000000000001</v>
      </c>
      <c r="D36" s="1">
        <v>1.496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5.304</v>
      </c>
      <c r="C37" s="1">
        <v>0.8160000000000001</v>
      </c>
      <c r="D37" s="1">
        <v>1.496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9.928</v>
      </c>
      <c r="C38" s="1">
        <v>0.8160000000000001</v>
      </c>
      <c r="D38" s="1">
        <v>1.632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0.68</v>
      </c>
      <c r="C39" s="1">
        <v>1.36</v>
      </c>
      <c r="D39" s="1">
        <v>2.04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 t="s">
        <v>150</v>
      </c>
      <c r="C40" s="1" t="s">
        <v>151</v>
      </c>
      <c r="D40" s="1" t="s">
        <v>152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0.0</v>
      </c>
      <c r="C41" s="1">
        <v>11.56</v>
      </c>
      <c r="D41" s="1">
        <v>0.136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1">
        <v>0.0</v>
      </c>
      <c r="C42" s="1">
        <v>11.56</v>
      </c>
      <c r="D42" s="1">
        <v>0.136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0.0</v>
      </c>
      <c r="C43" s="1">
        <v>0.408</v>
      </c>
      <c r="D43" s="1">
        <v>0.0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0.0</v>
      </c>
      <c r="C44" s="1">
        <v>0.408</v>
      </c>
      <c r="D44" s="1">
        <v>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157</v>
      </c>
      <c r="B45" s="1">
        <v>3.264</v>
      </c>
      <c r="C45" s="1">
        <v>0.408</v>
      </c>
      <c r="D45" s="1">
        <v>0.9520000000000001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158</v>
      </c>
      <c r="B46" s="1">
        <v>0.0</v>
      </c>
      <c r="C46" s="1">
        <v>0.136</v>
      </c>
      <c r="D46" s="1">
        <v>0.0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160</v>
      </c>
      <c r="B48" s="1">
        <v>2.312</v>
      </c>
      <c r="C48" s="1">
        <v>4.352</v>
      </c>
      <c r="D48" s="1">
        <v>6.12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161</v>
      </c>
      <c r="B49" s="1">
        <v>0.136</v>
      </c>
      <c r="C49" s="1">
        <v>0.136</v>
      </c>
      <c r="D49" s="1">
        <v>0.136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162</v>
      </c>
      <c r="B50" s="1">
        <v>6.12</v>
      </c>
      <c r="C50" s="1">
        <v>5.032</v>
      </c>
      <c r="D50" s="1">
        <v>9.384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163</v>
      </c>
      <c r="B51" s="1">
        <v>2.856</v>
      </c>
      <c r="C51" s="1">
        <v>5.032</v>
      </c>
      <c r="D51" s="1">
        <v>4.08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164</v>
      </c>
      <c r="B52" s="1">
        <v>0.0</v>
      </c>
      <c r="C52" s="1">
        <v>0.136</v>
      </c>
      <c r="D52" s="1">
        <v>0.544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165</v>
      </c>
      <c r="B53" s="1">
        <v>0.0</v>
      </c>
      <c r="C53" s="1">
        <v>4.896000000000001</v>
      </c>
      <c r="D53" s="1">
        <v>3.4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166</v>
      </c>
      <c r="B54" s="1">
        <v>0.408</v>
      </c>
      <c r="C54" s="1">
        <v>1.088</v>
      </c>
      <c r="D54" s="1">
        <v>0.0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 t="s">
        <v>172</v>
      </c>
      <c r="D4" s="1" t="s">
        <v>173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>
        <v>0.0</v>
      </c>
      <c r="C6" s="1" t="s">
        <v>175</v>
      </c>
      <c r="D6" s="1" t="s">
        <v>176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179</v>
      </c>
      <c r="B8" s="1" t="s">
        <v>180</v>
      </c>
      <c r="C8" s="1" t="s">
        <v>181</v>
      </c>
      <c r="D8" s="1" t="s">
        <v>182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183</v>
      </c>
      <c r="B9" s="1" t="s">
        <v>184</v>
      </c>
      <c r="C9" s="1" t="s">
        <v>185</v>
      </c>
      <c r="D9" s="1" t="s">
        <v>186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 t="s">
        <v>188</v>
      </c>
      <c r="C10" s="1" t="s">
        <v>189</v>
      </c>
      <c r="D10" s="1" t="s">
        <v>190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 t="s">
        <v>192</v>
      </c>
      <c r="C11" s="1" t="s">
        <v>193</v>
      </c>
      <c r="D11" s="1" t="s">
        <v>194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195</v>
      </c>
      <c r="B12" s="1" t="s">
        <v>192</v>
      </c>
      <c r="C12" s="1" t="s">
        <v>193</v>
      </c>
      <c r="D12" s="1" t="s">
        <v>194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 t="s">
        <v>197</v>
      </c>
      <c r="C13" s="1" t="s">
        <v>198</v>
      </c>
      <c r="D13" s="1" t="s">
        <v>199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 t="s">
        <v>201</v>
      </c>
      <c r="C14" s="1" t="s">
        <v>202</v>
      </c>
      <c r="D14" s="1" t="s">
        <v>203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 t="s">
        <v>201</v>
      </c>
      <c r="C15" s="1" t="s">
        <v>202</v>
      </c>
      <c r="D15" s="1" t="s">
        <v>203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 t="s">
        <v>206</v>
      </c>
      <c r="C16" s="1" t="s">
        <v>207</v>
      </c>
      <c r="D16" s="1" t="s">
        <v>208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209</v>
      </c>
      <c r="B17" s="1">
        <v>0.0</v>
      </c>
      <c r="C17" s="1" t="s">
        <v>210</v>
      </c>
      <c r="D17" s="1" t="s">
        <v>211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 t="s">
        <v>213</v>
      </c>
      <c r="D18" s="1" t="s">
        <v>214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>
        <v>0.0</v>
      </c>
      <c r="C20" s="1" t="s">
        <v>216</v>
      </c>
      <c r="D20" s="1" t="s">
        <v>217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218</v>
      </c>
      <c r="B21" s="1">
        <v>0.0</v>
      </c>
      <c r="C21" s="1" t="s">
        <v>219</v>
      </c>
      <c r="D21" s="1" t="s">
        <v>220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221</v>
      </c>
      <c r="B22" s="1">
        <v>0.0</v>
      </c>
      <c r="C22" s="1" t="s">
        <v>222</v>
      </c>
      <c r="D22" s="1" t="s">
        <v>223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225</v>
      </c>
      <c r="B24" s="1" t="s">
        <v>226</v>
      </c>
      <c r="C24" s="1" t="s">
        <v>227</v>
      </c>
      <c r="D24" s="1" t="s">
        <v>228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229</v>
      </c>
      <c r="B25" s="1" t="s">
        <v>226</v>
      </c>
      <c r="C25" s="1" t="s">
        <v>230</v>
      </c>
      <c r="D25" s="1" t="s">
        <v>231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232</v>
      </c>
      <c r="B26" s="1" t="s">
        <v>233</v>
      </c>
      <c r="C26" s="1" t="s">
        <v>234</v>
      </c>
      <c r="D26" s="1" t="s">
        <v>235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236</v>
      </c>
      <c r="B27" s="1">
        <v>0.0</v>
      </c>
      <c r="C27" s="1" t="s">
        <v>237</v>
      </c>
      <c r="D27" s="1" t="s">
        <v>238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239</v>
      </c>
      <c r="B28" s="1">
        <v>0.0</v>
      </c>
      <c r="C28" s="1" t="s">
        <v>240</v>
      </c>
      <c r="D28" s="1" t="s">
        <v>241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>
        <v>0.0</v>
      </c>
      <c r="C30" s="1" t="s">
        <v>244</v>
      </c>
      <c r="D30" s="1" t="s">
        <v>245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246</v>
      </c>
      <c r="B31" s="1" t="s">
        <v>247</v>
      </c>
      <c r="C31" s="1" t="s">
        <v>248</v>
      </c>
      <c r="D31" s="1" t="s">
        <v>249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250</v>
      </c>
      <c r="B32" s="1">
        <v>0.0</v>
      </c>
      <c r="C32" s="1" t="s">
        <v>248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251</v>
      </c>
      <c r="B33" s="1" t="s">
        <v>252</v>
      </c>
      <c r="C33" s="1" t="s">
        <v>253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254</v>
      </c>
      <c r="B34" s="1" t="s">
        <v>255</v>
      </c>
      <c r="C34" s="1" t="s">
        <v>256</v>
      </c>
      <c r="D34" s="1" t="s">
        <v>257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258</v>
      </c>
      <c r="B35" s="1">
        <v>0.0</v>
      </c>
      <c r="C35" s="1" t="s">
        <v>259</v>
      </c>
      <c r="D35" s="1" t="s">
        <v>260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261</v>
      </c>
      <c r="B36" s="1">
        <v>0.0</v>
      </c>
      <c r="C36" s="1" t="s">
        <v>262</v>
      </c>
      <c r="D36" s="1" t="s">
        <v>263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264</v>
      </c>
      <c r="B37" s="1">
        <v>0.0</v>
      </c>
      <c r="C37" s="1" t="s">
        <v>265</v>
      </c>
      <c r="D37" s="1" t="s">
        <v>266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267</v>
      </c>
      <c r="B38" s="1" t="s">
        <v>268</v>
      </c>
      <c r="C38" s="1" t="s">
        <v>269</v>
      </c>
      <c r="D38" s="1" t="s">
        <v>270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271</v>
      </c>
      <c r="B39" s="1" t="s">
        <v>272</v>
      </c>
      <c r="C39" s="1" t="s">
        <v>273</v>
      </c>
      <c r="D39" s="1" t="s">
        <v>274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275</v>
      </c>
      <c r="B40" s="1" t="s">
        <v>276</v>
      </c>
      <c r="C40" s="1" t="s">
        <v>277</v>
      </c>
      <c r="D40" s="1" t="s">
        <v>270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278</v>
      </c>
      <c r="B41" s="1" t="s">
        <v>279</v>
      </c>
      <c r="C41" s="1" t="s">
        <v>280</v>
      </c>
      <c r="D41" s="1" t="s">
        <v>274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282</v>
      </c>
      <c r="B43" s="1">
        <v>0.0</v>
      </c>
      <c r="C43" s="1" t="s">
        <v>283</v>
      </c>
      <c r="D43" s="1" t="s">
        <v>284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285</v>
      </c>
      <c r="B44" s="1">
        <v>0.0</v>
      </c>
      <c r="C44" s="1" t="s">
        <v>286</v>
      </c>
      <c r="D44" s="1" t="s">
        <v>287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288</v>
      </c>
      <c r="B45" s="1">
        <v>0.0</v>
      </c>
      <c r="C45" s="1">
        <v>0.0</v>
      </c>
      <c r="D45" s="1" t="s">
        <v>289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290</v>
      </c>
      <c r="B46" s="1">
        <v>0.0</v>
      </c>
      <c r="C46" s="1">
        <v>0.0</v>
      </c>
      <c r="D46" s="1" t="s">
        <v>291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292</v>
      </c>
      <c r="B47" s="1">
        <v>0.0</v>
      </c>
      <c r="C47" s="1">
        <v>0.0</v>
      </c>
      <c r="D47" s="1" t="s">
        <v>291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293</v>
      </c>
      <c r="B48" s="1">
        <v>0.0</v>
      </c>
      <c r="C48" s="1">
        <v>0.0</v>
      </c>
      <c r="D48" s="1" t="s">
        <v>294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295</v>
      </c>
      <c r="B49" s="1">
        <v>0.0</v>
      </c>
      <c r="C49" s="1">
        <v>0.0</v>
      </c>
      <c r="D49" s="1" t="s">
        <v>294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296</v>
      </c>
      <c r="B50" s="1">
        <v>0.0</v>
      </c>
      <c r="C50" s="1">
        <v>0.0</v>
      </c>
      <c r="D50" s="1" t="s">
        <v>297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298</v>
      </c>
      <c r="B51" s="1">
        <v>0.0</v>
      </c>
      <c r="C51" s="1">
        <v>0.0</v>
      </c>
      <c r="D51" s="1" t="s">
        <v>294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299</v>
      </c>
      <c r="B52" s="1">
        <v>0.0</v>
      </c>
      <c r="C52" s="1">
        <v>0.0</v>
      </c>
      <c r="D52" s="1" t="s">
        <v>300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301</v>
      </c>
      <c r="B53" s="1">
        <v>0.0</v>
      </c>
      <c r="C53" s="1" t="s">
        <v>302</v>
      </c>
      <c r="D53" s="1" t="s">
        <v>303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304</v>
      </c>
      <c r="B54" s="1">
        <v>0.0</v>
      </c>
      <c r="C54" s="1" t="s">
        <v>305</v>
      </c>
      <c r="D54" s="1" t="s">
        <v>306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307</v>
      </c>
      <c r="B55" s="1">
        <v>0.0</v>
      </c>
      <c r="C55" s="1">
        <v>0.0</v>
      </c>
      <c r="D55" s="1" t="s">
        <v>308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309</v>
      </c>
      <c r="B56" s="1">
        <v>0.0</v>
      </c>
      <c r="C56" s="1">
        <v>0.0</v>
      </c>
      <c r="D56" s="1" t="s">
        <v>310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311</v>
      </c>
      <c r="B57" s="1">
        <v>0.0</v>
      </c>
      <c r="C57" s="1" t="s">
        <v>312</v>
      </c>
      <c r="D57" s="1">
        <v>0.0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313</v>
      </c>
      <c r="B58" s="1">
        <v>0.0</v>
      </c>
      <c r="C58" s="1" t="s">
        <v>314</v>
      </c>
      <c r="D58" s="1" t="s">
        <v>315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316</v>
      </c>
      <c r="B59" s="1">
        <v>0.0</v>
      </c>
      <c r="C59" s="1">
        <v>0.0</v>
      </c>
      <c r="D59" s="1" t="s">
        <v>317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318</v>
      </c>
      <c r="B60" s="1">
        <v>0.0</v>
      </c>
      <c r="C60" s="1">
        <v>0.0</v>
      </c>
      <c r="D60" s="1" t="s">
        <v>319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321</v>
      </c>
      <c r="B62" s="1">
        <v>0.0</v>
      </c>
      <c r="C62" s="1">
        <v>0.0</v>
      </c>
      <c r="D62" s="1" t="s">
        <v>322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323</v>
      </c>
      <c r="B63" s="1">
        <v>0.0</v>
      </c>
      <c r="C63" s="1">
        <v>0.0</v>
      </c>
      <c r="D63" s="1" t="s">
        <v>324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325</v>
      </c>
      <c r="B64" s="1">
        <v>0.0</v>
      </c>
      <c r="C64" s="1">
        <v>0.0</v>
      </c>
      <c r="D64" s="1" t="s">
        <v>326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327</v>
      </c>
      <c r="B65" s="1">
        <v>0.0</v>
      </c>
      <c r="C65" s="1">
        <v>0.0</v>
      </c>
      <c r="D65" s="1" t="s">
        <v>328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329</v>
      </c>
      <c r="B66" s="1">
        <v>0.0</v>
      </c>
      <c r="C66" s="1">
        <v>0.0</v>
      </c>
      <c r="D66" s="1" t="s">
        <v>328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330</v>
      </c>
      <c r="B67" s="1">
        <v>0.0</v>
      </c>
      <c r="C67" s="1">
        <v>0.0</v>
      </c>
      <c r="D67" s="1" t="s">
        <v>331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332</v>
      </c>
      <c r="B68" s="1">
        <v>0.0</v>
      </c>
      <c r="C68" s="1">
        <v>0.0</v>
      </c>
      <c r="D68" s="1" t="s">
        <v>331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333</v>
      </c>
      <c r="B69" s="1">
        <v>0.0</v>
      </c>
      <c r="C69" s="1">
        <v>0.0</v>
      </c>
      <c r="D69" s="1" t="s">
        <v>334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335</v>
      </c>
      <c r="B70" s="1">
        <v>0.0</v>
      </c>
      <c r="C70" s="1">
        <v>0.0</v>
      </c>
      <c r="D70" s="1" t="s">
        <v>336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337</v>
      </c>
      <c r="B71" s="1">
        <v>0.0</v>
      </c>
      <c r="C71" s="1">
        <v>0.0</v>
      </c>
      <c r="D71" s="1" t="s">
        <v>338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339</v>
      </c>
      <c r="B72" s="1">
        <v>0.0</v>
      </c>
      <c r="C72" s="1">
        <v>0.0</v>
      </c>
      <c r="D72" s="1" t="s">
        <v>340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341</v>
      </c>
      <c r="B73" s="1">
        <v>0.0</v>
      </c>
      <c r="C73" s="1">
        <v>0.0</v>
      </c>
      <c r="D73" s="1" t="s">
        <v>342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343</v>
      </c>
      <c r="B74" s="1">
        <v>0.0</v>
      </c>
      <c r="C74" s="1">
        <v>0.0</v>
      </c>
      <c r="D74" s="1" t="s">
        <v>344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345</v>
      </c>
      <c r="B75" s="1">
        <v>0.0</v>
      </c>
      <c r="C75" s="1">
        <v>0.0</v>
      </c>
      <c r="D75" s="1" t="s">
        <v>346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347</v>
      </c>
      <c r="B76" s="1">
        <v>0.0</v>
      </c>
      <c r="C76" s="1">
        <v>0.0</v>
      </c>
      <c r="D76" s="1" t="s">
        <v>348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349</v>
      </c>
      <c r="B77" s="1">
        <v>0.0</v>
      </c>
      <c r="C77" s="1">
        <v>0.0</v>
      </c>
      <c r="D77" s="1" t="s">
        <v>350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351</v>
      </c>
      <c r="B2" s="1" t="s">
        <v>352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353</v>
      </c>
      <c r="B3" s="1" t="s">
        <v>354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355</v>
      </c>
      <c r="B4" s="1" t="s">
        <v>356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357</v>
      </c>
      <c r="B5" s="1" t="s">
        <v>358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359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360</v>
      </c>
      <c r="B7" s="1" t="s">
        <v>361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362</v>
      </c>
      <c r="B8" s="4" t="s">
        <v>363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364</v>
      </c>
      <c r="B9" s="1" t="s">
        <v>365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366</v>
      </c>
      <c r="B10" s="1" t="s">
        <v>367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368</v>
      </c>
      <c r="B11" s="1" t="s">
        <v>365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369</v>
      </c>
      <c r="B12" s="1" t="s">
        <v>370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371</v>
      </c>
      <c r="B13" s="1" t="s">
        <v>372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373</v>
      </c>
      <c r="B14" s="1" t="s">
        <v>370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374</v>
      </c>
      <c r="B15" s="1" t="s">
        <v>375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376</v>
      </c>
      <c r="B16" s="1" t="s">
        <v>377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378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379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380</v>
      </c>
      <c r="B19" s="1">
        <v>0.775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381</v>
      </c>
      <c r="B20" s="1">
        <v>0.764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382</v>
      </c>
      <c r="B21" s="1">
        <v>0.7025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383</v>
      </c>
      <c r="B22" s="1">
        <v>0.7765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384</v>
      </c>
      <c r="B23" s="1">
        <v>0.775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385</v>
      </c>
      <c r="B24" s="1">
        <v>0.764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386</v>
      </c>
      <c r="B25" s="1">
        <v>0.7025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387</v>
      </c>
      <c r="B26" s="1">
        <v>0.7765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388</v>
      </c>
      <c r="B27" s="1">
        <v>11.993334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389</v>
      </c>
      <c r="B28" s="1">
        <v>155480.0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390</v>
      </c>
      <c r="B29" s="1">
        <v>155480.0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391</v>
      </c>
      <c r="B30" s="1">
        <v>2804808.0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392</v>
      </c>
      <c r="B31" s="1">
        <v>1648920.0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393</v>
      </c>
      <c r="B32" s="1">
        <v>1648920.0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394</v>
      </c>
      <c r="B33" s="1">
        <v>0.5281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395</v>
      </c>
      <c r="B34" s="1">
        <v>0.9165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396</v>
      </c>
      <c r="B35" s="1">
        <v>200.0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397</v>
      </c>
      <c r="B36" s="1">
        <v>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398</v>
      </c>
      <c r="B37" s="1">
        <v>1.7655746E7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399</v>
      </c>
      <c r="B38" s="1">
        <v>0.449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400</v>
      </c>
      <c r="B39" s="1">
        <v>15.08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401</v>
      </c>
      <c r="B40" s="1">
        <v>1.133863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402</v>
      </c>
      <c r="B41" s="1">
        <v>0.76806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403</v>
      </c>
      <c r="B42" s="1">
        <v>1.601291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404</v>
      </c>
      <c r="B43" s="1" t="s">
        <v>405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406</v>
      </c>
      <c r="B44" s="1">
        <v>1.1781571E7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407</v>
      </c>
      <c r="B45" s="1">
        <v>0.60904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408</v>
      </c>
      <c r="B46" s="1">
        <v>2.45355E7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409</v>
      </c>
      <c r="B47" s="1">
        <v>46523.0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410</v>
      </c>
      <c r="B48" s="1">
        <v>204607.0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411</v>
      </c>
      <c r="B49" s="1">
        <v>1.7289504E9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412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413</v>
      </c>
      <c r="B51" s="1">
        <v>0.0019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414</v>
      </c>
      <c r="B52" s="1">
        <v>0.8267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415</v>
      </c>
      <c r="B53" s="1">
        <v>0.00198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416</v>
      </c>
      <c r="B54" s="1">
        <v>0.01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417</v>
      </c>
      <c r="B55" s="1">
        <v>0.0211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418</v>
      </c>
      <c r="B56" s="1">
        <v>2.45355E7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419</v>
      </c>
      <c r="B57" s="1">
        <v>0.795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420</v>
      </c>
      <c r="B58" s="1">
        <v>0.90515727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421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422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423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424</v>
      </c>
      <c r="B62" s="1">
        <v>0.562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425</v>
      </c>
      <c r="B63" s="1">
        <v>9483524.0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426</v>
      </c>
      <c r="B64" s="1">
        <v>0.06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427</v>
      </c>
      <c r="B65" s="1">
        <v>0.757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428</v>
      </c>
      <c r="B66" s="1">
        <v>1.002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429</v>
      </c>
      <c r="B67" s="1">
        <v>-0.8230958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430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431</v>
      </c>
      <c r="B69" s="1" t="s">
        <v>432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433</v>
      </c>
      <c r="B70" s="1" t="s">
        <v>434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435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436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437</v>
      </c>
      <c r="B73" s="1" t="s">
        <v>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438</v>
      </c>
      <c r="B74" s="1" t="s">
        <v>439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440</v>
      </c>
      <c r="B75" s="1">
        <v>1.7157798E9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441</v>
      </c>
      <c r="B76" s="1" t="s">
        <v>442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443</v>
      </c>
      <c r="B77" s="1" t="s">
        <v>444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445</v>
      </c>
      <c r="B78" s="1" t="s">
        <v>446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447</v>
      </c>
      <c r="B79" s="1" t="s">
        <v>448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449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450</v>
      </c>
      <c r="B81" s="1">
        <v>0.7196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451</v>
      </c>
      <c r="B82" s="1" t="s">
        <v>452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453</v>
      </c>
      <c r="B83" s="1">
        <v>7081937.0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454</v>
      </c>
      <c r="B84" s="1">
        <v>0.318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455</v>
      </c>
      <c r="B85" s="1">
        <v>1.1757803E7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456</v>
      </c>
      <c r="B86" s="1">
        <v>3152539.0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457</v>
      </c>
      <c r="B87" s="1">
        <v>2.017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458</v>
      </c>
      <c r="B88" s="1">
        <v>3.079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459</v>
      </c>
      <c r="B89" s="1">
        <v>1.5571322E7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460</v>
      </c>
      <c r="B90" s="1">
        <v>17.689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461</v>
      </c>
      <c r="B91" s="1">
        <v>0.7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462</v>
      </c>
      <c r="B92" s="1">
        <v>0.37408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463</v>
      </c>
      <c r="B93" s="1">
        <v>0.75499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464</v>
      </c>
      <c r="B94" s="1">
        <v>-996210.0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465</v>
      </c>
      <c r="B95" s="1">
        <v>1.037733E7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466</v>
      </c>
      <c r="B96" s="1">
        <v>0.562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467</v>
      </c>
      <c r="B97" s="1">
        <v>0.52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468</v>
      </c>
      <c r="B98" s="1">
        <v>0.94774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469</v>
      </c>
      <c r="B99" s="1">
        <v>0.75509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470</v>
      </c>
      <c r="B100" s="1">
        <v>0.76045996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471</v>
      </c>
      <c r="B101" s="1" t="s">
        <v>472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473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-0.136</v>
      </c>
      <c r="D3" s="1">
        <v>-12.92</v>
      </c>
      <c r="E3" s="1">
        <f>IF(D3*FORECAST(E2,B3:D3,B2:D2)&gt;0,FORECAST(E2,B3:D3,B2:D2),D3)*$X$1</f>
        <v>-17.272</v>
      </c>
      <c r="F3" s="1">
        <f>IF(E3*FORECAST(F2,B3:E3,B2:E2)&gt;0,FORECAST(F2,B3:E3,B2:E2),E3)*$X$1</f>
        <v>-23.732</v>
      </c>
      <c r="G3" s="1">
        <f>IF(F3*FORECAST(G2,B3:F3,B2:F2)&gt;0,FORECAST(G2,B3:F3,B2:F2),F3)*$X$1</f>
        <v>-30.192</v>
      </c>
      <c r="H3" s="1">
        <f>IF(G3*FORECAST(H2,B3:G3,B2:G2)&gt;0,FORECAST(H2,B3:G3,B2:G2),G3)*$X$1</f>
        <v>-36.652</v>
      </c>
      <c r="I3" s="1">
        <f>IF(H3*FORECAST(I2,B3:H3,B2:H2)&gt;0,FORECAST(I2,B3:H3,B2:H2),H3)*$X$1</f>
        <v>-43.112</v>
      </c>
      <c r="J3" s="1">
        <f>IF(I3*FORECAST(J2,B3:I3,B2:I2)&gt;0,FORECAST(J2,B3:I3,B2:I2),I3)*$X$1</f>
        <v>-49.572</v>
      </c>
      <c r="K3" s="1">
        <f>IF(J3*FORECAST(K2,B3:J3,B2:J2)&gt;0,FORECAST(K2,B3:J3,B2:J2),J3)*$X$1</f>
        <v>-56.032</v>
      </c>
      <c r="L3" s="5">
        <f>IF(K3*FORECAST(L2,B3:K3,B2:K2)&gt;0,FORECAST(L2,B3:K3,B2:K2),K3)*$X$1</f>
        <v>-62.492</v>
      </c>
      <c r="M3" s="5">
        <f>IF(L3*FORECAST(M2,B3:L3,B2:L2)&gt;0,FORECAST(M2,B3:L3,B2:L2),L3)*$X$1</f>
        <v>-68.952</v>
      </c>
      <c r="N3" s="5">
        <f>IF(M3*FORECAST(N2,B3:M3,B2:M2)&gt;0,FORECAST(N2,B3:M3,B2:M2),M3)*$X$1</f>
        <v>-75.412</v>
      </c>
      <c r="O3" s="5">
        <f>IF(N3*FORECAST(O2,B3:N3,B2:N2)&gt;0,FORECAST(O2,B3:N3,B2:N2),N3)*$X$1</f>
        <v>-81.872</v>
      </c>
      <c r="P3" s="5">
        <f>IF(O3*FORECAST(P2,B3:O3,B2:O2)&gt;0,FORECAST(P2,B3:O3,B2:O2),O3)*$X$1</f>
        <v>-88.332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0.272</v>
      </c>
      <c r="C4" s="1">
        <v>9.656</v>
      </c>
      <c r="D4" s="1">
        <v>-0.408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474</v>
      </c>
      <c r="B5" s="1">
        <v>22.0</v>
      </c>
      <c r="C5" s="1">
        <v>22.0</v>
      </c>
      <c r="D5" s="1">
        <v>22.0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475</v>
      </c>
      <c r="L7" s="1">
        <f>IF(P3*FORECAST(P2,B3:P3,B2:P2)&gt;0,FORECAST(P2,B3:P3,B2:P2),O3)*$X$1 * (1+0.02)/(0.0465-0.02)</f>
        <v>-3399.948679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476</v>
      </c>
      <c r="L8" s="6">
        <f t="array" ref="L8">NPV(0.0465,F3:P3)</f>
        <v>-449.360202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477</v>
      </c>
      <c r="L9" s="6">
        <f t="array" ref="L9">NPV(0.0465,F16:P16)</f>
        <v>-2062.247578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478</v>
      </c>
      <c r="L10" s="6">
        <f>L8 + L9</f>
        <v>-2511.60778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-0.408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479</v>
      </c>
      <c r="L12" s="6">
        <f>L10 - L11</f>
        <v>-2511.19978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480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-114.1454445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(1+0.02)/(0.0465-0.02)</f>
        <v>-3399.948679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5.304</v>
      </c>
      <c r="C3" s="1">
        <v>0.68</v>
      </c>
      <c r="D3" s="1">
        <v>1.224</v>
      </c>
      <c r="E3" s="1">
        <f>IF(D3*FORECAST(E2,B3:D3,B2:D2)&gt;0,FORECAST(E2,B3:D3,B2:D2),D3)*$X$1</f>
        <v>1.224</v>
      </c>
      <c r="F3" s="1">
        <f>IF(E3*FORECAST(F2,B3:E3,B2:E2)&gt;0,FORECAST(F2,B3:E3,B2:E2),E3)*$X$1</f>
        <v>1.224</v>
      </c>
      <c r="G3" s="1">
        <f>IF(F3*FORECAST(G2,B3:F3,B2:F2)&gt;0,FORECAST(G2,B3:F3,B2:F2),F3)*$X$1</f>
        <v>1.224</v>
      </c>
      <c r="H3" s="1">
        <f>IF(G3*FORECAST(H2,B3:G3,B2:G2)&gt;0,FORECAST(H2,B3:G3,B2:G2),G3)*$X$1</f>
        <v>1.224</v>
      </c>
      <c r="I3" s="1">
        <f>IF(H3*FORECAST(I2,B3:H3,B2:H2)&gt;0,FORECAST(I2,B3:H3,B2:H2),H3)*$X$1</f>
        <v>0.136</v>
      </c>
      <c r="J3" s="1">
        <f>IF(I3*FORECAST(J2,B3:I3,B2:I2)&gt;0,FORECAST(J2,B3:I3,B2:I2),I3)*$X$1</f>
        <v>0.136</v>
      </c>
      <c r="K3" s="1">
        <f>IF(J3*FORECAST(K2,B3:J3,B2:J2)&gt;0,FORECAST(K2,B3:J3,B2:J2),J3)*$X$1</f>
        <v>0.136</v>
      </c>
      <c r="L3" s="5">
        <f>IF(K3*FORECAST(L2,B3:K3,B2:K2)&gt;0,FORECAST(L2,B3:K3,B2:K2),K3)*$X$1</f>
        <v>0.136</v>
      </c>
      <c r="M3" s="5">
        <f>IF(L3*FORECAST(M2,B3:L3,B2:L2)&gt;0,FORECAST(M2,B3:L3,B2:L2),L3)*$X$1</f>
        <v>0.136</v>
      </c>
      <c r="N3" s="5">
        <f>IF(M3*FORECAST(N2,B3:M3,B2:M2)&gt;0,FORECAST(N2,B3:M3,B2:M2),M3)*$X$1</f>
        <v>0.136</v>
      </c>
      <c r="O3" s="5">
        <f>IF(N3*FORECAST(O2,B3:N3,B2:N2)&gt;0,FORECAST(O2,B3:N3,B2:N2),N3)*$X$1</f>
        <v>0.136</v>
      </c>
      <c r="P3" s="5">
        <f>IF(O3*FORECAST(P2,B3:O3,B2:O2)&gt;0,FORECAST(P2,B3:O3,B2:O2),O3)*$X$1</f>
        <v>0.136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0.272</v>
      </c>
      <c r="C4" s="1">
        <v>9.656</v>
      </c>
      <c r="D4" s="1">
        <v>-0.408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474</v>
      </c>
      <c r="B5" s="1">
        <v>22.0</v>
      </c>
      <c r="C5" s="1">
        <v>22.0</v>
      </c>
      <c r="D5" s="1">
        <v>22.0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475</v>
      </c>
      <c r="L7" s="1">
        <f>IF(P3*FORECAST(P2,B3:P3,B2:P2)&gt;0,FORECAST(P2,B3:P3,B2:P2),O3)*$X$1 * (1+0.02)/(0.0465-0.02)</f>
        <v>5.234716981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476</v>
      </c>
      <c r="L8" s="6">
        <f t="array" ref="L8">NPV(0.0465,F3:P3)</f>
        <v>4.133160959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477</v>
      </c>
      <c r="L9" s="6">
        <f t="array" ref="L9">NPV(0.0465,F16:P16)</f>
        <v>3.17513099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478</v>
      </c>
      <c r="L10" s="6">
        <f>L8 + L9</f>
        <v>7.308291949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-0.408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479</v>
      </c>
      <c r="L12" s="6">
        <f>L10 - L11</f>
        <v>7.716291949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480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0.3507405431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(1+0.02)/(0.0465-0.02)</f>
        <v>5.234716981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