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<sst xmlns="http://schemas.openxmlformats.org/spreadsheetml/2006/main" count="507" uniqueCount="407">
  <si>
    <t>ticker</t>
  </si>
  <si>
    <t>IRAA</t>
  </si>
  <si>
    <t>nombre</t>
  </si>
  <si>
    <t>IRIS ACQUISITION CORP</t>
  </si>
  <si>
    <t>empresa</t>
  </si>
  <si>
    <t>Investment Holding Companies</t>
  </si>
  <si>
    <t>Open</t>
  </si>
  <si>
    <t>Target Price</t>
  </si>
  <si>
    <t>Upside</t>
  </si>
  <si>
    <t>-1376.88%</t>
  </si>
  <si>
    <t>Country</t>
  </si>
  <si>
    <t>Cayman Islands</t>
  </si>
  <si>
    <t>Market Cap</t>
  </si>
  <si>
    <t>Book Value</t>
  </si>
  <si>
    <t>Pe ratio</t>
  </si>
  <si>
    <t>No encontrado</t>
  </si>
  <si>
    <t>Dividend Ratio</t>
  </si>
  <si>
    <t>Net Debt Growth</t>
  </si>
  <si>
    <t>-104.17%</t>
  </si>
  <si>
    <t>Total Assets Growth</t>
  </si>
  <si>
    <t>-89.49%</t>
  </si>
  <si>
    <t>Net Property, Plant and Equipment Growth</t>
  </si>
  <si>
    <t>No calculado</t>
  </si>
  <si>
    <t>Fiscal Period: December</t>
  </si>
  <si>
    <t>Net Income</t>
  </si>
  <si>
    <t>Amortization of Deferred Charges, Total - (CF)</t>
  </si>
  <si>
    <t>Other Operating Activities, Total</t>
  </si>
  <si>
    <t>Change In Accounts Payable</t>
  </si>
  <si>
    <t>Change In Income Taxes</t>
  </si>
  <si>
    <t>Change in Other Net Operating Assets</t>
  </si>
  <si>
    <t>Cash from Operations</t>
  </si>
  <si>
    <t>0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</si>
  <si>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</si>
  <si>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</si>
  <si>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</si>
  <si>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</si>
  <si>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</si>
  <si>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</si>
  <si>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</si>
  <si>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</si>
  <si>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</si>
  <si>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</si>
  <si>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</si>
  <si>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</si>
  <si>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</si>
  <si>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</si>
  <si>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</si>
  <si>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</si>
  <si>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</si>
  <si>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</si>
  <si>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</si>
  <si>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</si>
  <si>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</si>
  <si>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</si>
  <si>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</si>
  <si>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Restricted Cash</t>
  </si>
  <si>
    <t>Total Current Assets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</si>
  <si>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</si>
  <si>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</si>
  <si>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</si>
  <si>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</si>
  <si>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</si>
  <si>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</si>
  <si>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</si>
  <si>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Income Taxes Payable</t>
  </si>
  <si>
    <t>Other Current Liabilities</t>
  </si>
  <si>
    <t>Total Current Liabilities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</si>
  <si>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</si>
  <si>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</si>
  <si>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</si>
  <si>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</si>
  <si>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</si>
  <si>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</si>
  <si>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</si>
  <si>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</si>
  <si>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</si>
  <si>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</si>
  <si>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</si>
  <si>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</si>
  <si>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-0.61</t>
  </si>
  <si>
    <t>-1.66</t>
  </si>
  <si>
    <t>-2.02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</si>
  <si>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</si>
  <si>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</si>
  <si>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</si>
  <si>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</si>
  <si>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</si>
  <si>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</si>
  <si>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</si>
  <si>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</si>
  <si>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</si>
  <si>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</si>
  <si>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</si>
  <si>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</si>
  <si>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</si>
  <si>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</si>
  <si>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</si>
  <si>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</si>
  <si>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</si>
  <si>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</si>
  <si>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</si>
  <si>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</si>
  <si>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</si>
  <si>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</si>
  <si>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</si>
  <si>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</si>
  <si>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0.13</t>
  </si>
  <si>
    <t>0.3</t>
  </si>
  <si>
    <t>-0.15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</si>
  <si>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</si>
  <si>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</si>
  <si>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</si>
  <si>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</si>
  <si>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</si>
  <si>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</si>
  <si>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0.08</t>
  </si>
  <si>
    <t>0.19</t>
  </si>
  <si>
    <t>-0.11</t>
  </si>
  <si>
    <t>Normalized Diluted EPS</t>
  </si>
  <si>
    <t>EBITA</t>
  </si>
  <si>
    <t>EBIT</t>
  </si>
  <si>
    <t>Effective Tax Rate - (Ratio)</t>
  </si>
  <si>
    <t>-2.85</t>
  </si>
  <si>
    <t>Current Foreign Taxes</t>
  </si>
  <si>
    <t>Total Current Taxes</t>
  </si>
  <si>
    <t>Deferred Foreign Taxes</t>
  </si>
  <si>
    <t>Total Deferred Taxes</t>
  </si>
  <si>
    <t>Normalized Net Income</t>
  </si>
  <si>
    <t>Profitability</t>
  </si>
  <si>
    <t>Return on Assets</t>
  </si>
  <si>
    <t>-1.14</t>
  </si>
  <si>
    <t>-1.05</t>
  </si>
  <si>
    <t>-16.17</t>
  </si>
  <si>
    <t>Return on Total Capital</t>
  </si>
  <si>
    <t>15.08</t>
  </si>
  <si>
    <t>9.08</t>
  </si>
  <si>
    <t>12.8</t>
  </si>
  <si>
    <t>Return On Equity %</t>
  </si>
  <si>
    <t>-41.4</t>
  </si>
  <si>
    <t>-58.63</t>
  </si>
  <si>
    <t>8.58</t>
  </si>
  <si>
    <t>Return on Common Equity</t>
  </si>
  <si>
    <t>Short Term Liquidity</t>
  </si>
  <si>
    <t>Current Ratio</t>
  </si>
  <si>
    <t>0.31</t>
  </si>
  <si>
    <t>0.1</t>
  </si>
  <si>
    <t>0.04</t>
  </si>
  <si>
    <t>Quick Ratio</t>
  </si>
  <si>
    <t>0.24</t>
  </si>
  <si>
    <t>0.02</t>
  </si>
  <si>
    <t>Operating Cash Flow to Current Liabilities</t>
  </si>
  <si>
    <t>-0.88</t>
  </si>
  <si>
    <t>-0.31</t>
  </si>
  <si>
    <t>-0.4</t>
  </si>
  <si>
    <t>Long Term Solvency</t>
  </si>
  <si>
    <t>Total Debt/Equity</t>
  </si>
  <si>
    <t>52.75</t>
  </si>
  <si>
    <t>-0.43</t>
  </si>
  <si>
    <t>-8.06</t>
  </si>
  <si>
    <t>-15.4</t>
  </si>
  <si>
    <t>Total Debt / Total Capital</t>
  </si>
  <si>
    <t>34.53</t>
  </si>
  <si>
    <t>-8.77</t>
  </si>
  <si>
    <t>-18.21</t>
  </si>
  <si>
    <t>Total Liabilities / Total Assets</t>
  </si>
  <si>
    <t>92.07</t>
  </si>
  <si>
    <t>107.64</t>
  </si>
  <si>
    <t>189.32</t>
  </si>
  <si>
    <t>427.45</t>
  </si>
  <si>
    <t>EBIT / Interest Expense</t>
  </si>
  <si>
    <t>-25.09</t>
  </si>
  <si>
    <t>Growth Over Prior Year</t>
  </si>
  <si>
    <t>EBITA, 1 Yr. Growth %</t>
  </si>
  <si>
    <t>-3.23</t>
  </si>
  <si>
    <t>5.45</t>
  </si>
  <si>
    <t>EBIT, 1 Yr. Growth %</t>
  </si>
  <si>
    <t>Earnings From Cont. Operations, 1 Yr. Growth %</t>
  </si>
  <si>
    <t>134.56</t>
  </si>
  <si>
    <t>-111.96</t>
  </si>
  <si>
    <t>Net Income, 1 Yr. Growth %</t>
  </si>
  <si>
    <t>Normalized Net Income, 1 Yr. Growth %</t>
  </si>
  <si>
    <t>133.64</t>
  </si>
  <si>
    <t>-114.37</t>
  </si>
  <si>
    <t>Diluted EPS Before Extra, 1 Yr. Growth %</t>
  </si>
  <si>
    <t>135.04</t>
  </si>
  <si>
    <t>-151.41</t>
  </si>
  <si>
    <t>Total Assets, 1 Yr. Growth %</t>
  </si>
  <si>
    <t>-94.4</t>
  </si>
  <si>
    <t>-70.93</t>
  </si>
  <si>
    <t>Tangible Book Value, 1 Yr. Growth %</t>
  </si>
  <si>
    <t>-34.54</t>
  </si>
  <si>
    <t>6.57</t>
  </si>
  <si>
    <t>Common Equity, 1 Yr. Growth %</t>
  </si>
  <si>
    <t>Cash From Operations, 1 Yr. Growth %</t>
  </si>
  <si>
    <t>-9.89</t>
  </si>
  <si>
    <t>90.69</t>
  </si>
  <si>
    <t>Levered Free Cash Flow, 1 Yr. Growth %</t>
  </si>
  <si>
    <t>-229.39</t>
  </si>
  <si>
    <t>388.95</t>
  </si>
  <si>
    <t>Unlevered Free Cash Flow, 1 Yr. Growth %</t>
  </si>
  <si>
    <t>403.48</t>
  </si>
  <si>
    <t>Compound Annual Growth Rate Over Two Years</t>
  </si>
  <si>
    <t>EBITA, 2 Yr. CAGR %</t>
  </si>
  <si>
    <t>1.02</t>
  </si>
  <si>
    <t>EBIT, 2 Yr. CAGR %</t>
  </si>
  <si>
    <t>Earnings From Cont. Operations, 2 Yr. CAGR %</t>
  </si>
  <si>
    <t>-47.03</t>
  </si>
  <si>
    <t>Net Income, 2 Yr. CAGR %</t>
  </si>
  <si>
    <t>Normalized Net Income, 2 Yr. CAGR %</t>
  </si>
  <si>
    <t>-42.05</t>
  </si>
  <si>
    <t>Diluted EPS Before Extra, 2 Yr. CAGR %</t>
  </si>
  <si>
    <t>9.92</t>
  </si>
  <si>
    <t>Total Assets, 2 Yr. CAGR %</t>
  </si>
  <si>
    <t>619.77</t>
  </si>
  <si>
    <t>-87.24</t>
  </si>
  <si>
    <t>Tangible Book Value, 2 Yr. CAGR %</t>
  </si>
  <si>
    <t>-16.47</t>
  </si>
  <si>
    <t>Common Equity, 2 Yr. CAGR %</t>
  </si>
  <si>
    <t>Cash From Operations, 2 Yr. CAGR %</t>
  </si>
  <si>
    <t>31.08</t>
  </si>
  <si>
    <t>Levered Free Cash Flow, 2 Yr. CAGR %</t>
  </si>
  <si>
    <t>122.16</t>
  </si>
  <si>
    <t>Unlevered Free Cash Flow, 2 Yr. CAGR %</t>
  </si>
  <si>
    <t>125.44</t>
  </si>
  <si>
    <t>Compound Annual Growth Rate Over Three Years</t>
  </si>
  <si>
    <t>EBITA, 3 Yr. CAGR %</t>
  </si>
  <si>
    <t>591.78</t>
  </si>
  <si>
    <t>EBIT, 3 Yr. CAGR %</t>
  </si>
  <si>
    <t>Earnings From Cont. Operations, 3 Yr. CAGR %</t>
  </si>
  <si>
    <t>439.43</t>
  </si>
  <si>
    <t>Net Income, 3 Yr. CAGR %</t>
  </si>
  <si>
    <t>Normalized Net Income, 3 Yr. CAGR %</t>
  </si>
  <si>
    <t>472.66</t>
  </si>
  <si>
    <t>Total Assets, 3 Yr. CAGR %</t>
  </si>
  <si>
    <t>146.95</t>
  </si>
  <si>
    <t>Tangible Book Value, 3 Yr. CAGR %</t>
  </si>
  <si>
    <t>753.66</t>
  </si>
  <si>
    <t>Common Equity, 3 Yr. CAGR %</t>
  </si>
  <si>
    <t>2021</t>
  </si>
  <si>
    <t>2022</t>
  </si>
  <si>
    <t>2023</t>
  </si>
  <si>
    <t>Capitalization
                                    1</t>
  </si>
  <si>
    <t>337.4</t>
  </si>
  <si>
    <t>349.1</t>
  </si>
  <si>
    <t>75.48</t>
  </si>
  <si>
    <t>Change</t>
  </si>
  <si>
    <t>-</t>
  </si>
  <si>
    <t>3.48%</t>
  </si>
  <si>
    <t>-78.38%</t>
  </si>
  <si>
    <t>Enterprise Value (EV)
                                    1</t>
  </si>
  <si>
    <t>337.2</t>
  </si>
  <si>
    <t>350</t>
  </si>
  <si>
    <t>77.68</t>
  </si>
  <si>
    <t>3.8%</t>
  </si>
  <si>
    <t>-77.8%</t>
  </si>
  <si>
    <t>P/E ratio</t>
  </si>
  <si>
    <t>77.2x</t>
  </si>
  <si>
    <t>34x</t>
  </si>
  <si>
    <t>-67.5x</t>
  </si>
  <si>
    <t>PBR</t>
  </si>
  <si>
    <t>-16x</t>
  </si>
  <si>
    <t>-6.08x</t>
  </si>
  <si>
    <t>-5.12x</t>
  </si>
  <si>
    <t>PEG</t>
  </si>
  <si>
    <t>0x</t>
  </si>
  <si>
    <t>Capitalization / Revenue</t>
  </si>
  <si>
    <t>EV / Revenue</t>
  </si>
  <si>
    <t>EV / EBITDA</t>
  </si>
  <si>
    <t>EV / EBIT</t>
  </si>
  <si>
    <t>-133,041,667x</t>
  </si>
  <si>
    <t>-142,702,984x</t>
  </si>
  <si>
    <t>-30,034,986x</t>
  </si>
  <si>
    <t>EV / FCF</t>
  </si>
  <si>
    <t>1,279,097,752x</t>
  </si>
  <si>
    <t>-1,026,083,066x</t>
  </si>
  <si>
    <t>-59,705,419x</t>
  </si>
  <si>
    <t>FCF Yield</t>
  </si>
  <si>
    <t>0%</t>
  </si>
  <si>
    <t>-0%</t>
  </si>
  <si>
    <t>Dividend per Share
                                    2</t>
  </si>
  <si>
    <t>Rate of return</t>
  </si>
  <si>
    <t>EPS
                                    2</t>
  </si>
  <si>
    <t>0.1267</t>
  </si>
  <si>
    <t>0.2977</t>
  </si>
  <si>
    <t>-0.153</t>
  </si>
  <si>
    <t>Distribution rate</t>
  </si>
  <si>
    <t>Net sales</t>
  </si>
  <si>
    <t>EBITDA</t>
  </si>
  <si>
    <t>-2.534</t>
  </si>
  <si>
    <t>-2.452</t>
  </si>
  <si>
    <t>-2.586</t>
  </si>
  <si>
    <t>Net income
                                    1</t>
  </si>
  <si>
    <t>4.37</t>
  </si>
  <si>
    <t>10.25</t>
  </si>
  <si>
    <t>-1.226</t>
  </si>
  <si>
    <t>Net Debt
                                    1</t>
  </si>
  <si>
    <t>-0.2462</t>
  </si>
  <si>
    <t>0.8344</t>
  </si>
  <si>
    <t>2.2</t>
  </si>
  <si>
    <t>Reference price
                                    2</t>
  </si>
  <si>
    <t>9.78</t>
  </si>
  <si>
    <t>10.12</t>
  </si>
  <si>
    <t>10.33</t>
  </si>
  <si>
    <t>Nbr of stocks (in thousands)</t>
  </si>
  <si>
    <t>34,500</t>
  </si>
  <si>
    <t>7,307</t>
  </si>
  <si>
    <t>Announcement Date</t>
  </si>
  <si>
    <t>4/18/22</t>
  </si>
  <si>
    <t>4/18/23</t>
  </si>
  <si>
    <t>4/17/24</t>
  </si>
  <si>
    <t>address1</t>
  </si>
  <si>
    <t>Zephyr House</t>
  </si>
  <si>
    <t>address2</t>
  </si>
  <si>
    <t>3rd Floor 122 Mary Street PO Box 10085</t>
  </si>
  <si>
    <t>city</t>
  </si>
  <si>
    <t>George Town</t>
  </si>
  <si>
    <t>zip</t>
  </si>
  <si>
    <t>KY1-1001</t>
  </si>
  <si>
    <t>country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</si>
  <si>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</si>
  <si>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</si>
  <si>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</si>
  <si>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</si>
  <si>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</si>
  <si>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</si>
  <si>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</si>
  <si>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</si>
  <si>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</si>
  <si>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</si>
  <si>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</si>
  <si>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Iris Acquisition Corp does not have significant operations. It intends to effect a merger, capital stock exchange, asset acquisition, stock purchase, reorganization, or similar business combination with one or more businesses. The company was formerly known as Tribe Capital Growth Corp I and changed its name to Iris Acquisition Corp in July 2022. The company was incorporated in 2020 and is based in George Town, Cayman Islands. Iris Acquisition Corp is a subsidiary of Iris Acquisition Holdings LLC.</t>
  </si>
  <si>
    <t>companyOfficers</t>
  </si>
  <si>
    <t>[{'maxAge': 1, 'name': 'Mr. Sumit  Mehta', 'age': 41, 'title': 'Chief Executive Officer', 'yearBorn': 1983, 'exercisedValue': 0, 'unexercisedValue': 0}, {'maxAge': 1, 'name': 'Ms. Lisha  Parmar', 'age': 39, 'title': 'Chief Financial Officer', 'yearBorn': 1985, 'exercisedValue': 0, 'unexercisedValue': 0}, {'maxAge': 1, 'name': 'Mr. Omkar  Halady', 'age': 39, 'title': 'Vice President', 'yearBorn': 1985, 'exercisedValue': 0, 'unexercisedValue': 0}]</t>
  </si>
  <si>
    <t>maxAge</t>
  </si>
  <si>
    <t>priceHint</t>
  </si>
  <si>
    <t>open</t>
  </si>
  <si>
    <t>dayLow</t>
  </si>
  <si>
    <t>dayHigh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</si>
  <si>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</si>
  <si>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</si>
  <si>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</si>
  <si>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</si>
  <si>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</si>
  <si>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</si>
  <si>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</si>
  <si>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</si>
  <si>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</si>
  <si>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</si>
  <si>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askSize</t>
  </si>
  <si>
    <t>marketCap</t>
  </si>
  <si>
    <t>fiftyTwoWeekLow</t>
  </si>
  <si>
    <t>fiftyTwoWeekHigh</t>
  </si>
  <si>
    <t>fiftyDayAverage</t>
  </si>
  <si>
    <t>twoHundredDayAverage</t>
  </si>
  <si>
    <t>trailingAnnualDividendYield</t>
  </si>
  <si>
    <t>NaN</t>
  </si>
  <si>
    <t>currency</t>
  </si>
  <si>
    <t>USD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</si>
  <si>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</si>
  <si>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</si>
  <si>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</si>
  <si>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</si>
  <si>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</si>
  <si>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</si>
  <si>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</si>
  <si>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</si>
  <si>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</si>
  <si>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</si>
  <si>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</si>
  <si>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</si>
  <si>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</si>
  <si>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</si>
  <si>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</si>
  <si>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trailingEps</t>
  </si>
  <si>
    <t>52WeekChange</t>
  </si>
  <si>
    <t>SandP52WeekChange</t>
  </si>
  <si>
    <t>exchange</t>
  </si>
  <si>
    <t>PNK</t>
  </si>
  <si>
    <t>quoteType</t>
  </si>
  <si>
    <t>EQUITY</t>
  </si>
  <si>
    <t>symbol</t>
  </si>
  <si>
    <t>underlyingSymbol</t>
  </si>
  <si>
    <t>shortName</t>
  </si>
  <si>
    <t>Iris Acquisition Corp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</si>
  <si>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</si>
  <si>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</si>
  <si>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</si>
  <si>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</si>
  <si>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</si>
  <si>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</si>
  <si>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</si>
  <si>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6d45c7a1-aab4-3597-8e6f-0aa885f0bc6a</t>
  </si>
  <si>
    <t>messageBoardId</t>
  </si>
  <si>
    <t>finmb_695645618</t>
  </si>
  <si>
    <t>gmtOffSetMilliseconds</t>
  </si>
  <si>
    <t>currentPrice</t>
  </si>
  <si>
    <t>recommendationKey</t>
  </si>
  <si>
    <t>none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</si>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</sst>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11.22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-143.2657131918706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8.00988E7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-2.018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0.0</v>
      </c>
      <c r="C2" s="1">
        <v>4.0</v>
      </c>
      <c r="D2" s="1">
        <v>10.0</v>
      </c>
      <c r="E2" s="1">
        <v>-1.0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60.0</v>
      </c>
      <c r="D3" s="1">
        <v>0.0</v>
      </c>
      <c r="E3" s="1">
        <v>10.0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-7.0</v>
      </c>
      <c r="D4" s="1">
        <v>-13.0</v>
      </c>
      <c r="E4" s="1">
        <v>-1.0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1.0</v>
      </c>
      <c r="D5" s="1">
        <v>97.0</v>
      </c>
      <c r="E5" s="1">
        <v>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20.0</v>
      </c>
      <c r="D6" s="1">
        <v>54.0</v>
      </c>
      <c r="E6" s="1">
        <v>-16.0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37.0</v>
      </c>
      <c r="E7" s="1">
        <v>-42.0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 t="s">
        <v>31</v>
      </c>
      <c r="C8" s="1">
        <v>-1.0</v>
      </c>
      <c r="D8" s="1">
        <v>-1.0</v>
      </c>
      <c r="E8" s="1">
        <v>-2.0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-276.0</v>
      </c>
      <c r="D9" s="1">
        <v>264.0</v>
      </c>
      <c r="E9" s="1">
        <v>11.0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-276.0</v>
      </c>
      <c r="D10" s="1">
        <v>264.0</v>
      </c>
      <c r="E10" s="1">
        <v>11.0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0.0</v>
      </c>
      <c r="D11" s="1">
        <v>1.0</v>
      </c>
      <c r="E11" s="1">
        <v>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0.0</v>
      </c>
      <c r="D12" s="1">
        <v>1.0</v>
      </c>
      <c r="E12" s="1">
        <v>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0.0</v>
      </c>
      <c r="C13" s="1">
        <v>0.0</v>
      </c>
      <c r="D13" s="1">
        <v>0.0</v>
      </c>
      <c r="E13" s="1">
        <v>-52.0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0.0</v>
      </c>
      <c r="C14" s="1">
        <v>0.0</v>
      </c>
      <c r="D14" s="1">
        <v>0.0</v>
      </c>
      <c r="E14" s="1">
        <v>-52.0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0.0</v>
      </c>
      <c r="C15" s="1">
        <v>276.0</v>
      </c>
      <c r="D15" s="1">
        <v>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-264.0</v>
      </c>
      <c r="E16" s="1">
        <v>-10.0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2.0</v>
      </c>
      <c r="D17" s="1">
        <v>0.0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278.0</v>
      </c>
      <c r="D18" s="1">
        <v>-263.0</v>
      </c>
      <c r="E18" s="1">
        <v>-9.0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33.0</v>
      </c>
      <c r="D19" s="1">
        <v>-5.0</v>
      </c>
      <c r="E19" s="1">
        <v>-12.0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0.0</v>
      </c>
      <c r="E21" s="1">
        <v>19.0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26.0</v>
      </c>
      <c r="D22" s="1">
        <v>-34.0</v>
      </c>
      <c r="E22" s="1">
        <v>-1.0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26.0</v>
      </c>
      <c r="D23" s="1">
        <v>-34.0</v>
      </c>
      <c r="E23" s="1">
        <v>-1.0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-1.0</v>
      </c>
      <c r="D24" s="1">
        <v>-1.0</v>
      </c>
      <c r="E24" s="1">
        <v>-27.0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0.0</v>
      </c>
      <c r="D25" s="1">
        <v>1.0</v>
      </c>
      <c r="E25" s="1">
        <v>1.0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0.0</v>
      </c>
      <c r="C3" s="1">
        <v>33.0</v>
      </c>
      <c r="D3" s="1">
        <v>28.0</v>
      </c>
      <c r="E3" s="1">
        <v>7.0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0.0</v>
      </c>
      <c r="C4" s="1">
        <v>33.0</v>
      </c>
      <c r="D4" s="1">
        <v>28.0</v>
      </c>
      <c r="E4" s="1">
        <v>7.0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0.0</v>
      </c>
      <c r="C5" s="1">
        <v>0.0</v>
      </c>
      <c r="D5" s="1">
        <v>0.0</v>
      </c>
      <c r="E5" s="1">
        <v>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0.0</v>
      </c>
      <c r="C6" s="1">
        <v>0.0</v>
      </c>
      <c r="D6" s="1">
        <v>0.0</v>
      </c>
      <c r="E6" s="1">
        <v>5.0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0.0</v>
      </c>
      <c r="C7" s="1">
        <v>8.0</v>
      </c>
      <c r="D7" s="1">
        <v>7.0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0.0</v>
      </c>
      <c r="C8" s="1">
        <v>0.0</v>
      </c>
      <c r="D8" s="1">
        <v>0.0</v>
      </c>
      <c r="E8" s="1">
        <v>8.0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0.0</v>
      </c>
      <c r="C9" s="1">
        <v>42.0</v>
      </c>
      <c r="D9" s="1">
        <v>36.0</v>
      </c>
      <c r="E9" s="1">
        <v>21.0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29.0</v>
      </c>
      <c r="C10" s="1">
        <v>0.0</v>
      </c>
      <c r="D10" s="1">
        <v>0.0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0.0</v>
      </c>
      <c r="C11" s="1">
        <v>276.0</v>
      </c>
      <c r="D11" s="1">
        <v>15.0</v>
      </c>
      <c r="E11" s="1">
        <v>4.0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29.0</v>
      </c>
      <c r="C12" s="1">
        <v>276.0</v>
      </c>
      <c r="D12" s="1">
        <v>15.0</v>
      </c>
      <c r="E12" s="1">
        <v>4.0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0.0</v>
      </c>
      <c r="C14" s="1">
        <v>1.0</v>
      </c>
      <c r="D14" s="1">
        <v>1.0</v>
      </c>
      <c r="E14" s="1">
        <v>2.0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26.0</v>
      </c>
      <c r="C15" s="1">
        <v>20.0</v>
      </c>
      <c r="D15" s="1">
        <v>44.0</v>
      </c>
      <c r="E15" s="1">
        <v>50.0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1.0</v>
      </c>
      <c r="C16" s="1">
        <v>9.0</v>
      </c>
      <c r="D16" s="1">
        <v>1.0</v>
      </c>
      <c r="E16" s="1">
        <v>2.0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0.0</v>
      </c>
      <c r="C17" s="1">
        <v>0.0</v>
      </c>
      <c r="D17" s="1">
        <v>54.0</v>
      </c>
      <c r="E17" s="1">
        <v>38.0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0.0</v>
      </c>
      <c r="C18" s="1">
        <v>0.0</v>
      </c>
      <c r="D18" s="1">
        <v>0.0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27.0</v>
      </c>
      <c r="C19" s="1">
        <v>1.0</v>
      </c>
      <c r="D19" s="1">
        <v>3.0</v>
      </c>
      <c r="E19" s="1">
        <v>5.0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0.0</v>
      </c>
      <c r="C20" s="1">
        <v>9.0</v>
      </c>
      <c r="D20" s="1">
        <v>9.0</v>
      </c>
      <c r="E20" s="1">
        <v>9.0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0.0</v>
      </c>
      <c r="C21" s="1">
        <v>287.0</v>
      </c>
      <c r="D21" s="1">
        <v>16.0</v>
      </c>
      <c r="E21" s="1">
        <v>4.0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27.0</v>
      </c>
      <c r="C22" s="1">
        <v>298.0</v>
      </c>
      <c r="D22" s="1">
        <v>29.0</v>
      </c>
      <c r="E22" s="1">
        <v>19.0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690.0</v>
      </c>
      <c r="C23" s="1">
        <v>690.0</v>
      </c>
      <c r="D23" s="1">
        <v>690.0</v>
      </c>
      <c r="E23" s="1">
        <v>690.0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2.0</v>
      </c>
      <c r="C24" s="1">
        <v>0.0</v>
      </c>
      <c r="D24" s="1">
        <v>14.0</v>
      </c>
      <c r="E24" s="1">
        <v>14.0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0.0</v>
      </c>
      <c r="C25" s="1">
        <v>-21.0</v>
      </c>
      <c r="D25" s="1">
        <v>-13.0</v>
      </c>
      <c r="E25" s="1">
        <v>-14.0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2.0</v>
      </c>
      <c r="C26" s="1">
        <v>-21.0</v>
      </c>
      <c r="D26" s="1">
        <v>-13.0</v>
      </c>
      <c r="E26" s="1">
        <v>-14.0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2.0</v>
      </c>
      <c r="C27" s="1">
        <v>-21.0</v>
      </c>
      <c r="D27" s="1">
        <v>-13.0</v>
      </c>
      <c r="E27" s="1">
        <v>-14.0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29.0</v>
      </c>
      <c r="C28" s="1">
        <v>276.0</v>
      </c>
      <c r="D28" s="1">
        <v>15.0</v>
      </c>
      <c r="E28" s="1">
        <v>4.0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6.0</v>
      </c>
      <c r="C30" s="1">
        <v>34.0</v>
      </c>
      <c r="D30" s="1">
        <v>8.0</v>
      </c>
      <c r="E30" s="1">
        <v>7.0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6.0</v>
      </c>
      <c r="C31" s="1">
        <v>34.0</v>
      </c>
      <c r="D31" s="1">
        <v>8.0</v>
      </c>
      <c r="E31" s="1">
        <v>7.0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78</v>
      </c>
      <c r="B32" s="1" t="s">
        <v>31</v>
      </c>
      <c r="C32" s="1" t="s">
        <v>79</v>
      </c>
      <c r="D32" s="1" t="s">
        <v>80</v>
      </c>
      <c r="E32" s="1" t="s">
        <v>81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82</v>
      </c>
      <c r="B33" s="1">
        <v>2.0</v>
      </c>
      <c r="C33" s="1">
        <v>-21.0</v>
      </c>
      <c r="D33" s="1">
        <v>-13.0</v>
      </c>
      <c r="E33" s="1">
        <v>-14.0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83</v>
      </c>
      <c r="B34" s="1" t="s">
        <v>31</v>
      </c>
      <c r="C34" s="1" t="s">
        <v>79</v>
      </c>
      <c r="D34" s="1" t="s">
        <v>80</v>
      </c>
      <c r="E34" s="1" t="s">
        <v>81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84</v>
      </c>
      <c r="B35" s="1">
        <v>1.0</v>
      </c>
      <c r="C35" s="1">
        <v>9.0</v>
      </c>
      <c r="D35" s="1">
        <v>1.0</v>
      </c>
      <c r="E35" s="1">
        <v>2.0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85</v>
      </c>
      <c r="B36" s="1">
        <v>1.0</v>
      </c>
      <c r="C36" s="1">
        <v>-24.0</v>
      </c>
      <c r="D36" s="1">
        <v>83.0</v>
      </c>
      <c r="E36" s="1">
        <v>2.0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86</v>
      </c>
      <c r="B37" s="1">
        <v>3.0</v>
      </c>
      <c r="C37" s="1">
        <v>3.0</v>
      </c>
      <c r="D37" s="1">
        <v>3.0</v>
      </c>
      <c r="E37" s="1">
        <v>3.0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>
        <v>4.0</v>
      </c>
      <c r="C38" s="1">
        <v>2.0</v>
      </c>
      <c r="D38" s="1">
        <v>3.0</v>
      </c>
      <c r="E38" s="1">
        <v>3.0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88</v>
      </c>
      <c r="B2" s="1">
        <v>0.0</v>
      </c>
      <c r="C2" s="1">
        <v>2.0</v>
      </c>
      <c r="D2" s="1">
        <v>2.0</v>
      </c>
      <c r="E2" s="1">
        <v>2.0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89</v>
      </c>
      <c r="B3" s="1">
        <v>0.0</v>
      </c>
      <c r="C3" s="1">
        <v>2.0</v>
      </c>
      <c r="D3" s="1">
        <v>2.0</v>
      </c>
      <c r="E3" s="1">
        <v>2.0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90</v>
      </c>
      <c r="B4" s="1">
        <v>0.0</v>
      </c>
      <c r="C4" s="1">
        <v>-2.0</v>
      </c>
      <c r="D4" s="1">
        <v>-2.0</v>
      </c>
      <c r="E4" s="1">
        <v>-2.0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91</v>
      </c>
      <c r="B5" s="1">
        <v>0.0</v>
      </c>
      <c r="C5" s="1">
        <v>0.0</v>
      </c>
      <c r="D5" s="1">
        <v>0.0</v>
      </c>
      <c r="E5" s="1">
        <v>-10.0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92</v>
      </c>
      <c r="B6" s="1">
        <v>0.0</v>
      </c>
      <c r="C6" s="1">
        <v>1.0</v>
      </c>
      <c r="D6" s="1">
        <v>3.0</v>
      </c>
      <c r="E6" s="1">
        <v>55.0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93</v>
      </c>
      <c r="B7" s="1">
        <v>0.0</v>
      </c>
      <c r="C7" s="1">
        <v>1.0</v>
      </c>
      <c r="D7" s="1">
        <v>3.0</v>
      </c>
      <c r="E7" s="1">
        <v>45.0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94</v>
      </c>
      <c r="B8" s="1">
        <v>0.0</v>
      </c>
      <c r="C8" s="1">
        <v>6.0</v>
      </c>
      <c r="D8" s="1">
        <v>9.0</v>
      </c>
      <c r="E8" s="1">
        <v>66.0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95</v>
      </c>
      <c r="B9" s="1">
        <v>0.0</v>
      </c>
      <c r="C9" s="1">
        <v>4.0</v>
      </c>
      <c r="D9" s="1">
        <v>10.0</v>
      </c>
      <c r="E9" s="1">
        <v>-1.0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96</v>
      </c>
      <c r="B10" s="1">
        <v>0.0</v>
      </c>
      <c r="C10" s="1">
        <v>0.0</v>
      </c>
      <c r="D10" s="1">
        <v>58.0</v>
      </c>
      <c r="E10" s="1">
        <v>27.0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97</v>
      </c>
      <c r="B11" s="1">
        <v>0.0</v>
      </c>
      <c r="C11" s="1">
        <v>4.0</v>
      </c>
      <c r="D11" s="1">
        <v>10.0</v>
      </c>
      <c r="E11" s="1">
        <v>-1.0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98</v>
      </c>
      <c r="B12" s="1">
        <v>0.0</v>
      </c>
      <c r="C12" s="1">
        <v>0.0</v>
      </c>
      <c r="D12" s="1">
        <v>54.0</v>
      </c>
      <c r="E12" s="1">
        <v>3.0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99</v>
      </c>
      <c r="B13" s="1">
        <v>0.0</v>
      </c>
      <c r="C13" s="1">
        <v>4.0</v>
      </c>
      <c r="D13" s="1">
        <v>10.0</v>
      </c>
      <c r="E13" s="1">
        <v>-1.0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100</v>
      </c>
      <c r="B14" s="1">
        <v>0.0</v>
      </c>
      <c r="C14" s="1">
        <v>4.0</v>
      </c>
      <c r="D14" s="1">
        <v>10.0</v>
      </c>
      <c r="E14" s="1">
        <v>-1.0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101</v>
      </c>
      <c r="B15" s="1">
        <v>0.0</v>
      </c>
      <c r="C15" s="1">
        <v>4.0</v>
      </c>
      <c r="D15" s="1">
        <v>10.0</v>
      </c>
      <c r="E15" s="1">
        <v>-1.0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102</v>
      </c>
      <c r="B16" s="1">
        <v>0.0</v>
      </c>
      <c r="C16" s="1">
        <v>4.0</v>
      </c>
      <c r="D16" s="1">
        <v>10.0</v>
      </c>
      <c r="E16" s="1">
        <v>-1.0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103</v>
      </c>
      <c r="B17" s="1">
        <v>0.0</v>
      </c>
      <c r="C17" s="1">
        <v>4.0</v>
      </c>
      <c r="D17" s="1">
        <v>10.0</v>
      </c>
      <c r="E17" s="1">
        <v>-1.0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105</v>
      </c>
      <c r="B19" s="1">
        <v>0.0</v>
      </c>
      <c r="C19" s="1" t="s">
        <v>106</v>
      </c>
      <c r="D19" s="1" t="s">
        <v>107</v>
      </c>
      <c r="E19" s="1" t="s">
        <v>108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109</v>
      </c>
      <c r="B20" s="1">
        <v>0.0</v>
      </c>
      <c r="C20" s="1" t="s">
        <v>106</v>
      </c>
      <c r="D20" s="1" t="s">
        <v>107</v>
      </c>
      <c r="E20" s="1" t="s">
        <v>108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110</v>
      </c>
      <c r="B21" s="1">
        <v>0.0</v>
      </c>
      <c r="C21" s="1">
        <v>34.0</v>
      </c>
      <c r="D21" s="1">
        <v>34.0</v>
      </c>
      <c r="E21" s="1">
        <v>8.0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111</v>
      </c>
      <c r="B22" s="1">
        <v>0.0</v>
      </c>
      <c r="C22" s="1" t="s">
        <v>106</v>
      </c>
      <c r="D22" s="1" t="s">
        <v>107</v>
      </c>
      <c r="E22" s="1" t="s">
        <v>108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112</v>
      </c>
      <c r="B23" s="1">
        <v>0.0</v>
      </c>
      <c r="C23" s="1" t="s">
        <v>106</v>
      </c>
      <c r="D23" s="1" t="s">
        <v>107</v>
      </c>
      <c r="E23" s="1" t="s">
        <v>108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113</v>
      </c>
      <c r="B24" s="1">
        <v>0.0</v>
      </c>
      <c r="C24" s="1">
        <v>34.0</v>
      </c>
      <c r="D24" s="1">
        <v>34.0</v>
      </c>
      <c r="E24" s="1">
        <v>8.0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114</v>
      </c>
      <c r="B25" s="1">
        <v>0.0</v>
      </c>
      <c r="C25" s="1" t="s">
        <v>115</v>
      </c>
      <c r="D25" s="1" t="s">
        <v>116</v>
      </c>
      <c r="E25" s="1" t="s">
        <v>117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118</v>
      </c>
      <c r="B26" s="1">
        <v>0.0</v>
      </c>
      <c r="C26" s="1" t="s">
        <v>115</v>
      </c>
      <c r="D26" s="1" t="s">
        <v>116</v>
      </c>
      <c r="E26" s="1" t="s">
        <v>117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119</v>
      </c>
      <c r="B28" s="1">
        <v>0.0</v>
      </c>
      <c r="C28" s="1">
        <v>-2.0</v>
      </c>
      <c r="D28" s="1">
        <v>-2.0</v>
      </c>
      <c r="E28" s="1">
        <v>-2.0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120</v>
      </c>
      <c r="B29" s="1">
        <v>0.0</v>
      </c>
      <c r="C29" s="1">
        <v>-2.0</v>
      </c>
      <c r="D29" s="1">
        <v>-2.0</v>
      </c>
      <c r="E29" s="1">
        <v>-2.0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121</v>
      </c>
      <c r="B30" s="1">
        <v>0.0</v>
      </c>
      <c r="C30" s="1">
        <v>0.0</v>
      </c>
      <c r="D30" s="1">
        <v>5.0</v>
      </c>
      <c r="E30" s="1" t="s">
        <v>122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123</v>
      </c>
      <c r="B31" s="1">
        <v>0.0</v>
      </c>
      <c r="C31" s="1">
        <v>0.0</v>
      </c>
      <c r="D31" s="1">
        <v>54.0</v>
      </c>
      <c r="E31" s="1">
        <v>3.0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124</v>
      </c>
      <c r="B32" s="1">
        <v>0.0</v>
      </c>
      <c r="C32" s="1">
        <v>0.0</v>
      </c>
      <c r="D32" s="1">
        <v>54.0</v>
      </c>
      <c r="E32" s="1">
        <v>3.0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125</v>
      </c>
      <c r="B33" s="1">
        <v>0.0</v>
      </c>
      <c r="C33" s="1">
        <v>0.0</v>
      </c>
      <c r="D33" s="1" t="s">
        <v>31</v>
      </c>
      <c r="E33" s="1" t="s">
        <v>31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126</v>
      </c>
      <c r="B34" s="1">
        <v>0.0</v>
      </c>
      <c r="C34" s="1">
        <v>0.0</v>
      </c>
      <c r="D34" s="1" t="s">
        <v>31</v>
      </c>
      <c r="E34" s="1" t="s">
        <v>31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127</v>
      </c>
      <c r="B35" s="1">
        <v>0.0</v>
      </c>
      <c r="C35" s="1">
        <v>2.0</v>
      </c>
      <c r="D35" s="1">
        <v>6.0</v>
      </c>
      <c r="E35" s="1">
        <v>-91.0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</v>
      </c>
      <c r="B3" s="1">
        <v>0.0</v>
      </c>
      <c r="C3" s="1" t="s">
        <v>130</v>
      </c>
      <c r="D3" s="1" t="s">
        <v>131</v>
      </c>
      <c r="E3" s="1" t="s">
        <v>132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0.0</v>
      </c>
      <c r="C4" s="1" t="s">
        <v>134</v>
      </c>
      <c r="D4" s="1" t="s">
        <v>135</v>
      </c>
      <c r="E4" s="1" t="s">
        <v>136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0.0</v>
      </c>
      <c r="C5" s="1" t="s">
        <v>138</v>
      </c>
      <c r="D5" s="1" t="s">
        <v>139</v>
      </c>
      <c r="E5" s="1" t="s">
        <v>140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</v>
      </c>
      <c r="B6" s="1">
        <v>0.0</v>
      </c>
      <c r="C6" s="1" t="s">
        <v>138</v>
      </c>
      <c r="D6" s="1" t="s">
        <v>139</v>
      </c>
      <c r="E6" s="1" t="s">
        <v>140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</v>
      </c>
      <c r="B8" s="1">
        <v>0.0</v>
      </c>
      <c r="C8" s="1" t="s">
        <v>144</v>
      </c>
      <c r="D8" s="1" t="s">
        <v>145</v>
      </c>
      <c r="E8" s="1" t="s">
        <v>146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>
        <v>0.0</v>
      </c>
      <c r="C9" s="1" t="s">
        <v>148</v>
      </c>
      <c r="D9" s="1" t="s">
        <v>115</v>
      </c>
      <c r="E9" s="1" t="s">
        <v>149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150</v>
      </c>
      <c r="B10" s="1" t="s">
        <v>31</v>
      </c>
      <c r="C10" s="1" t="s">
        <v>151</v>
      </c>
      <c r="D10" s="1" t="s">
        <v>152</v>
      </c>
      <c r="E10" s="1" t="s">
        <v>153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155</v>
      </c>
      <c r="B12" s="1" t="s">
        <v>156</v>
      </c>
      <c r="C12" s="1" t="s">
        <v>157</v>
      </c>
      <c r="D12" s="1" t="s">
        <v>158</v>
      </c>
      <c r="E12" s="1" t="s">
        <v>159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160</v>
      </c>
      <c r="B13" s="1" t="s">
        <v>161</v>
      </c>
      <c r="C13" s="1" t="s">
        <v>157</v>
      </c>
      <c r="D13" s="1" t="s">
        <v>162</v>
      </c>
      <c r="E13" s="1" t="s">
        <v>163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164</v>
      </c>
      <c r="B14" s="1" t="s">
        <v>165</v>
      </c>
      <c r="C14" s="1" t="s">
        <v>166</v>
      </c>
      <c r="D14" s="1" t="s">
        <v>167</v>
      </c>
      <c r="E14" s="1" t="s">
        <v>168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169</v>
      </c>
      <c r="B15" s="1">
        <v>0.0</v>
      </c>
      <c r="C15" s="1">
        <v>0.0</v>
      </c>
      <c r="D15" s="1">
        <v>0.0</v>
      </c>
      <c r="E15" s="1" t="s">
        <v>170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171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172</v>
      </c>
      <c r="B17" s="1">
        <v>0.0</v>
      </c>
      <c r="C17" s="1">
        <v>3.0</v>
      </c>
      <c r="D17" s="1" t="s">
        <v>173</v>
      </c>
      <c r="E17" s="1" t="s">
        <v>174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175</v>
      </c>
      <c r="B18" s="1">
        <v>0.0</v>
      </c>
      <c r="C18" s="1">
        <v>3.0</v>
      </c>
      <c r="D18" s="1" t="s">
        <v>173</v>
      </c>
      <c r="E18" s="1" t="s">
        <v>174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176</v>
      </c>
      <c r="B19" s="1">
        <v>0.0</v>
      </c>
      <c r="C19" s="1">
        <v>-5.0</v>
      </c>
      <c r="D19" s="1" t="s">
        <v>177</v>
      </c>
      <c r="E19" s="1" t="s">
        <v>178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179</v>
      </c>
      <c r="B20" s="1">
        <v>0.0</v>
      </c>
      <c r="C20" s="1">
        <v>-5.0</v>
      </c>
      <c r="D20" s="1" t="s">
        <v>177</v>
      </c>
      <c r="E20" s="1" t="s">
        <v>178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180</v>
      </c>
      <c r="B21" s="1">
        <v>0.0</v>
      </c>
      <c r="C21" s="1">
        <v>-5.0</v>
      </c>
      <c r="D21" s="1" t="s">
        <v>181</v>
      </c>
      <c r="E21" s="1" t="s">
        <v>182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183</v>
      </c>
      <c r="B22" s="1">
        <v>0.0</v>
      </c>
      <c r="C22" s="1">
        <v>0.0</v>
      </c>
      <c r="D22" s="1" t="s">
        <v>184</v>
      </c>
      <c r="E22" s="1" t="s">
        <v>185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186</v>
      </c>
      <c r="B23" s="1">
        <v>0.0</v>
      </c>
      <c r="C23" s="1">
        <v>9.0</v>
      </c>
      <c r="D23" s="1" t="s">
        <v>187</v>
      </c>
      <c r="E23" s="1" t="s">
        <v>188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189</v>
      </c>
      <c r="B24" s="1">
        <v>0.0</v>
      </c>
      <c r="C24" s="1">
        <v>-8.0</v>
      </c>
      <c r="D24" s="1" t="s">
        <v>190</v>
      </c>
      <c r="E24" s="1" t="s">
        <v>191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192</v>
      </c>
      <c r="B25" s="1">
        <v>0.0</v>
      </c>
      <c r="C25" s="1">
        <v>-8.0</v>
      </c>
      <c r="D25" s="1" t="s">
        <v>190</v>
      </c>
      <c r="E25" s="1" t="s">
        <v>191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193</v>
      </c>
      <c r="B26" s="1">
        <v>0.0</v>
      </c>
      <c r="C26" s="1">
        <v>0.0</v>
      </c>
      <c r="D26" s="1" t="s">
        <v>194</v>
      </c>
      <c r="E26" s="1" t="s">
        <v>195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196</v>
      </c>
      <c r="B27" s="1">
        <v>0.0</v>
      </c>
      <c r="C27" s="1">
        <v>0.0</v>
      </c>
      <c r="D27" s="1" t="s">
        <v>197</v>
      </c>
      <c r="E27" s="1" t="s">
        <v>198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199</v>
      </c>
      <c r="B28" s="1">
        <v>0.0</v>
      </c>
      <c r="C28" s="1">
        <v>0.0</v>
      </c>
      <c r="D28" s="1" t="s">
        <v>197</v>
      </c>
      <c r="E28" s="1" t="s">
        <v>200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201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202</v>
      </c>
      <c r="B30" s="1">
        <v>0.0</v>
      </c>
      <c r="C30" s="1">
        <v>0.0</v>
      </c>
      <c r="D30" s="1">
        <v>0.0</v>
      </c>
      <c r="E30" s="1" t="s">
        <v>203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204</v>
      </c>
      <c r="B31" s="1">
        <v>0.0</v>
      </c>
      <c r="C31" s="1">
        <v>0.0</v>
      </c>
      <c r="D31" s="1">
        <v>0.0</v>
      </c>
      <c r="E31" s="1" t="s">
        <v>203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205</v>
      </c>
      <c r="B32" s="1">
        <v>0.0</v>
      </c>
      <c r="C32" s="1">
        <v>0.0</v>
      </c>
      <c r="D32" s="1">
        <v>0.0</v>
      </c>
      <c r="E32" s="1" t="s">
        <v>206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207</v>
      </c>
      <c r="B33" s="1">
        <v>0.0</v>
      </c>
      <c r="C33" s="1">
        <v>0.0</v>
      </c>
      <c r="D33" s="1">
        <v>0.0</v>
      </c>
      <c r="E33" s="1" t="s">
        <v>206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208</v>
      </c>
      <c r="B34" s="1">
        <v>0.0</v>
      </c>
      <c r="C34" s="1">
        <v>0.0</v>
      </c>
      <c r="D34" s="1">
        <v>0.0</v>
      </c>
      <c r="E34" s="1" t="s">
        <v>209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210</v>
      </c>
      <c r="B35" s="1">
        <v>0.0</v>
      </c>
      <c r="C35" s="1">
        <v>0.0</v>
      </c>
      <c r="D35" s="1">
        <v>0.0</v>
      </c>
      <c r="E35" s="1" t="s">
        <v>211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212</v>
      </c>
      <c r="B36" s="1">
        <v>0.0</v>
      </c>
      <c r="C36" s="1">
        <v>0.0</v>
      </c>
      <c r="D36" s="1" t="s">
        <v>213</v>
      </c>
      <c r="E36" s="1" t="s">
        <v>214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215</v>
      </c>
      <c r="B37" s="1">
        <v>0.0</v>
      </c>
      <c r="C37" s="1">
        <v>0.0</v>
      </c>
      <c r="D37" s="1">
        <v>0.0</v>
      </c>
      <c r="E37" s="1" t="s">
        <v>216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217</v>
      </c>
      <c r="B38" s="1">
        <v>0.0</v>
      </c>
      <c r="C38" s="1">
        <v>0.0</v>
      </c>
      <c r="D38" s="1">
        <v>0.0</v>
      </c>
      <c r="E38" s="1" t="s">
        <v>216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218</v>
      </c>
      <c r="B39" s="1">
        <v>0.0</v>
      </c>
      <c r="C39" s="1">
        <v>0.0</v>
      </c>
      <c r="D39" s="1">
        <v>0.0</v>
      </c>
      <c r="E39" s="1" t="s">
        <v>219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220</v>
      </c>
      <c r="B40" s="1">
        <v>0.0</v>
      </c>
      <c r="C40" s="1">
        <v>0.0</v>
      </c>
      <c r="D40" s="1">
        <v>0.0</v>
      </c>
      <c r="E40" s="1" t="s">
        <v>221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222</v>
      </c>
      <c r="B41" s="1">
        <v>0.0</v>
      </c>
      <c r="C41" s="1">
        <v>0.0</v>
      </c>
      <c r="D41" s="1">
        <v>0.0</v>
      </c>
      <c r="E41" s="1" t="s">
        <v>223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225</v>
      </c>
      <c r="B43" s="1">
        <v>0.0</v>
      </c>
      <c r="C43" s="1">
        <v>0.0</v>
      </c>
      <c r="D43" s="1">
        <v>0.0</v>
      </c>
      <c r="E43" s="1" t="s">
        <v>226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227</v>
      </c>
      <c r="B44" s="1">
        <v>0.0</v>
      </c>
      <c r="C44" s="1">
        <v>0.0</v>
      </c>
      <c r="D44" s="1">
        <v>0.0</v>
      </c>
      <c r="E44" s="1" t="s">
        <v>226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228</v>
      </c>
      <c r="B45" s="1">
        <v>0.0</v>
      </c>
      <c r="C45" s="1">
        <v>0.0</v>
      </c>
      <c r="D45" s="1">
        <v>0.0</v>
      </c>
      <c r="E45" s="1" t="s">
        <v>229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230</v>
      </c>
      <c r="B46" s="1">
        <v>0.0</v>
      </c>
      <c r="C46" s="1">
        <v>0.0</v>
      </c>
      <c r="D46" s="1">
        <v>0.0</v>
      </c>
      <c r="E46" s="1" t="s">
        <v>229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231</v>
      </c>
      <c r="B47" s="1">
        <v>0.0</v>
      </c>
      <c r="C47" s="1">
        <v>0.0</v>
      </c>
      <c r="D47" s="1">
        <v>0.0</v>
      </c>
      <c r="E47" s="1" t="s">
        <v>232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233</v>
      </c>
      <c r="B48" s="1">
        <v>0.0</v>
      </c>
      <c r="C48" s="1">
        <v>0.0</v>
      </c>
      <c r="D48" s="1">
        <v>0.0</v>
      </c>
      <c r="E48" s="1" t="s">
        <v>234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235</v>
      </c>
      <c r="B49" s="1">
        <v>0.0</v>
      </c>
      <c r="C49" s="1">
        <v>0.0</v>
      </c>
      <c r="D49" s="1">
        <v>0.0</v>
      </c>
      <c r="E49" s="1" t="s">
        <v>236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237</v>
      </c>
      <c r="B50" s="1">
        <v>0.0</v>
      </c>
      <c r="C50" s="1">
        <v>0.0</v>
      </c>
      <c r="D50" s="1">
        <v>0.0</v>
      </c>
      <c r="E50" s="1" t="s">
        <v>236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238</v>
      </c>
      <c r="C1" s="1" t="s">
        <v>239</v>
      </c>
      <c r="D1" s="1" t="s">
        <v>240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241</v>
      </c>
      <c r="B2" s="1" t="s">
        <v>242</v>
      </c>
      <c r="C2" s="1" t="s">
        <v>243</v>
      </c>
      <c r="D2" s="1" t="s">
        <v>244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245</v>
      </c>
      <c r="B3" s="1" t="s">
        <v>246</v>
      </c>
      <c r="C3" s="1" t="s">
        <v>247</v>
      </c>
      <c r="D3" s="1" t="s">
        <v>248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249</v>
      </c>
      <c r="B4" s="1" t="s">
        <v>250</v>
      </c>
      <c r="C4" s="1" t="s">
        <v>251</v>
      </c>
      <c r="D4" s="1" t="s">
        <v>252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245</v>
      </c>
      <c r="B5" s="1" t="s">
        <v>246</v>
      </c>
      <c r="C5" s="1" t="s">
        <v>253</v>
      </c>
      <c r="D5" s="1" t="s">
        <v>254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255</v>
      </c>
      <c r="B6" s="1" t="s">
        <v>256</v>
      </c>
      <c r="C6" s="1" t="s">
        <v>257</v>
      </c>
      <c r="D6" s="1" t="s">
        <v>258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259</v>
      </c>
      <c r="B7" s="1" t="s">
        <v>260</v>
      </c>
      <c r="C7" s="1" t="s">
        <v>261</v>
      </c>
      <c r="D7" s="1" t="s">
        <v>262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263</v>
      </c>
      <c r="B8" s="1" t="s">
        <v>246</v>
      </c>
      <c r="C8" s="1" t="s">
        <v>264</v>
      </c>
      <c r="D8" s="1" t="s">
        <v>264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265</v>
      </c>
      <c r="B9" s="1" t="s">
        <v>246</v>
      </c>
      <c r="C9" s="1" t="s">
        <v>246</v>
      </c>
      <c r="D9" s="1" t="s">
        <v>246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266</v>
      </c>
      <c r="B10" s="1" t="s">
        <v>246</v>
      </c>
      <c r="C10" s="1" t="s">
        <v>246</v>
      </c>
      <c r="D10" s="1" t="s">
        <v>246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267</v>
      </c>
      <c r="B11" s="1" t="s">
        <v>246</v>
      </c>
      <c r="C11" s="1" t="s">
        <v>246</v>
      </c>
      <c r="D11" s="1" t="s">
        <v>246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268</v>
      </c>
      <c r="B12" s="1" t="s">
        <v>269</v>
      </c>
      <c r="C12" s="1" t="s">
        <v>270</v>
      </c>
      <c r="D12" s="1" t="s">
        <v>271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272</v>
      </c>
      <c r="B13" s="1" t="s">
        <v>273</v>
      </c>
      <c r="C13" s="1" t="s">
        <v>274</v>
      </c>
      <c r="D13" s="1" t="s">
        <v>275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276</v>
      </c>
      <c r="B14" s="1" t="s">
        <v>277</v>
      </c>
      <c r="C14" s="1" t="s">
        <v>278</v>
      </c>
      <c r="D14" s="1" t="s">
        <v>278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279</v>
      </c>
      <c r="B15" s="1" t="s">
        <v>246</v>
      </c>
      <c r="C15" s="1" t="s">
        <v>246</v>
      </c>
      <c r="D15" s="1" t="s">
        <v>246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280</v>
      </c>
      <c r="B16" s="1" t="s">
        <v>246</v>
      </c>
      <c r="C16" s="1" t="s">
        <v>246</v>
      </c>
      <c r="D16" s="1" t="s">
        <v>246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281</v>
      </c>
      <c r="B17" s="1" t="s">
        <v>282</v>
      </c>
      <c r="C17" s="1" t="s">
        <v>283</v>
      </c>
      <c r="D17" s="1" t="s">
        <v>284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285</v>
      </c>
      <c r="B18" s="1" t="s">
        <v>246</v>
      </c>
      <c r="C18" s="1" t="s">
        <v>246</v>
      </c>
      <c r="D18" s="1" t="s">
        <v>246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286</v>
      </c>
      <c r="B19" s="1" t="s">
        <v>246</v>
      </c>
      <c r="C19" s="1" t="s">
        <v>246</v>
      </c>
      <c r="D19" s="1" t="s">
        <v>246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287</v>
      </c>
      <c r="B20" s="1" t="s">
        <v>246</v>
      </c>
      <c r="C20" s="1" t="s">
        <v>246</v>
      </c>
      <c r="D20" s="1" t="s">
        <v>246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120</v>
      </c>
      <c r="B21" s="1" t="s">
        <v>288</v>
      </c>
      <c r="C21" s="1" t="s">
        <v>289</v>
      </c>
      <c r="D21" s="1" t="s">
        <v>290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291</v>
      </c>
      <c r="B22" s="1" t="s">
        <v>292</v>
      </c>
      <c r="C22" s="1" t="s">
        <v>293</v>
      </c>
      <c r="D22" s="1" t="s">
        <v>294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295</v>
      </c>
      <c r="B23" s="1" t="s">
        <v>296</v>
      </c>
      <c r="C23" s="1" t="s">
        <v>297</v>
      </c>
      <c r="D23" s="1" t="s">
        <v>298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299</v>
      </c>
      <c r="B24" s="1" t="s">
        <v>300</v>
      </c>
      <c r="C24" s="1" t="s">
        <v>301</v>
      </c>
      <c r="D24" s="1" t="s">
        <v>302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303</v>
      </c>
      <c r="B25" s="1" t="s">
        <v>304</v>
      </c>
      <c r="C25" s="1" t="s">
        <v>304</v>
      </c>
      <c r="D25" s="1" t="s">
        <v>305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306</v>
      </c>
      <c r="B26" s="1" t="s">
        <v>307</v>
      </c>
      <c r="C26" s="1" t="s">
        <v>308</v>
      </c>
      <c r="D26" s="1" t="s">
        <v>309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310</v>
      </c>
      <c r="B2" s="1" t="s">
        <v>311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312</v>
      </c>
      <c r="B3" s="1" t="s">
        <v>313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314</v>
      </c>
      <c r="B4" s="1" t="s">
        <v>315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316</v>
      </c>
      <c r="B5" s="1" t="s">
        <v>317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318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319</v>
      </c>
      <c r="B7" s="1" t="s">
        <v>320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321</v>
      </c>
      <c r="B8" s="1" t="s">
        <v>322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323</v>
      </c>
      <c r="B9" s="1" t="s">
        <v>320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324</v>
      </c>
      <c r="B10" s="1" t="s">
        <v>325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326</v>
      </c>
      <c r="B11" s="1" t="s">
        <v>327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328</v>
      </c>
      <c r="B12" s="1" t="s">
        <v>325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329</v>
      </c>
      <c r="B13" s="1" t="s">
        <v>330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331</v>
      </c>
      <c r="B14" s="1" t="s">
        <v>332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333</v>
      </c>
      <c r="B15" s="1">
        <v>86400.0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334</v>
      </c>
      <c r="B16" s="1">
        <v>2.0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335</v>
      </c>
      <c r="B17" s="1">
        <v>11.22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336</v>
      </c>
      <c r="B18" s="1">
        <v>11.22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337</v>
      </c>
      <c r="B19" s="1">
        <v>11.22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338</v>
      </c>
      <c r="B20" s="1">
        <v>11.22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339</v>
      </c>
      <c r="B21" s="1">
        <v>11.22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340</v>
      </c>
      <c r="B22" s="1">
        <v>11.22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341</v>
      </c>
      <c r="B23" s="1">
        <v>393.0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342</v>
      </c>
      <c r="B24" s="1">
        <v>393.0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343</v>
      </c>
      <c r="B25" s="1">
        <v>101.0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344</v>
      </c>
      <c r="B26" s="1">
        <v>40.0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345</v>
      </c>
      <c r="B27" s="1">
        <v>40.0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346</v>
      </c>
      <c r="B28" s="1">
        <v>11.22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347</v>
      </c>
      <c r="B29" s="1">
        <v>11.49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348</v>
      </c>
      <c r="B30" s="1">
        <v>40000.0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349</v>
      </c>
      <c r="B31" s="1">
        <v>8.00988E7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350</v>
      </c>
      <c r="B32" s="1">
        <v>10.3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351</v>
      </c>
      <c r="B33" s="1">
        <v>12.49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352</v>
      </c>
      <c r="B34" s="1">
        <v>11.1518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353</v>
      </c>
      <c r="B35" s="1">
        <v>11.000215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354</v>
      </c>
      <c r="B36" s="1" t="s">
        <v>355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356</v>
      </c>
      <c r="B37" s="1" t="s">
        <v>357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358</v>
      </c>
      <c r="B38" s="1">
        <v>7138930.0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359</v>
      </c>
      <c r="B39" s="1">
        <v>659.0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360</v>
      </c>
      <c r="B40" s="1">
        <v>1283.0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361</v>
      </c>
      <c r="B41" s="1">
        <v>1.7210016E9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362</v>
      </c>
      <c r="B42" s="1">
        <v>1.72368E9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363</v>
      </c>
      <c r="B43" s="1">
        <v>1.0E-4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364</v>
      </c>
      <c r="B44" s="1">
        <v>0.97533995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365</v>
      </c>
      <c r="B45" s="1">
        <v>0.00238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366</v>
      </c>
      <c r="B46" s="1">
        <v>1.93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367</v>
      </c>
      <c r="B47" s="1">
        <v>0.0023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368</v>
      </c>
      <c r="B48" s="1">
        <v>7187040.0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369</v>
      </c>
      <c r="B49" s="1">
        <v>-2.018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370</v>
      </c>
      <c r="B50" s="1">
        <v>1.7039808E9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371</v>
      </c>
      <c r="B51" s="1">
        <v>1.7356032E9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372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373</v>
      </c>
      <c r="B53" s="1">
        <v>-0.34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374</v>
      </c>
      <c r="B54" s="1">
        <v>0.081967235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375</v>
      </c>
      <c r="B55" s="1">
        <v>0.22263205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376</v>
      </c>
      <c r="B56" s="1" t="s">
        <v>377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378</v>
      </c>
      <c r="B57" s="1" t="s">
        <v>379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380</v>
      </c>
      <c r="B58" s="1" t="s">
        <v>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381</v>
      </c>
      <c r="B59" s="1" t="s">
        <v>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382</v>
      </c>
      <c r="B60" s="1" t="s">
        <v>383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384</v>
      </c>
      <c r="B61" s="1" t="s">
        <v>383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385</v>
      </c>
      <c r="B62" s="1">
        <v>1.6220358E9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386</v>
      </c>
      <c r="B63" s="1" t="s">
        <v>387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388</v>
      </c>
      <c r="B64" s="1" t="s">
        <v>389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390</v>
      </c>
      <c r="B65" s="1" t="s">
        <v>391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392</v>
      </c>
      <c r="B66" s="1" t="s">
        <v>393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394</v>
      </c>
      <c r="B67" s="1">
        <v>-1.8E7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395</v>
      </c>
      <c r="B68" s="1">
        <v>11.22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396</v>
      </c>
      <c r="B69" s="1" t="s">
        <v>397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398</v>
      </c>
      <c r="B70" s="1" t="s">
        <v>357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399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4">
        <v>2031.0</v>
      </c>
      <c r="N2" s="4">
        <v>2032.0</v>
      </c>
      <c r="O2" s="4">
        <v>2033.0</v>
      </c>
      <c r="P2" s="4">
        <v>2034.0</v>
      </c>
      <c r="Q2" s="4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46</v>
      </c>
      <c r="B3" s="1">
        <v>0.0</v>
      </c>
      <c r="C3" s="1">
        <v>26.0</v>
      </c>
      <c r="D3" s="1">
        <v>-34.0</v>
      </c>
      <c r="E3" s="1">
        <v>-1.0</v>
      </c>
      <c r="F3" s="1">
        <f>IF(E3*FORECAST(F2,B3:E3,B2:E2)&gt;0,FORECAST(F2,B3:E3,B2:E2),E3)*$X$1</f>
        <v>-18</v>
      </c>
      <c r="G3" s="1">
        <f>IF(F3*FORECAST(G2,B3:F3,B2:F2)&gt;0,FORECAST(G2,B3:F3,B2:F2),F3)*$X$1</f>
        <v>-24.3</v>
      </c>
      <c r="H3" s="1">
        <f>IF(G3*FORECAST(H2,B3:G3,B2:G2)&gt;0,FORECAST(H2,B3:G3,B2:G2),G3)*$X$1</f>
        <v>-30.6</v>
      </c>
      <c r="I3" s="1">
        <f>IF(H3*FORECAST(I2,B3:H3,B2:H2)&gt;0,FORECAST(I2,B3:H3,B2:H2),H3)*$X$1</f>
        <v>-36.9</v>
      </c>
      <c r="J3" s="1">
        <f>IF(I3*FORECAST(J2,B3:I3,B2:I2)&gt;0,FORECAST(J2,B3:I3,B2:I2),I3)*$X$1</f>
        <v>-43.2</v>
      </c>
      <c r="K3" s="1">
        <f>IF(J3*FORECAST(K2,B3:J3,B2:J2)&gt;0,FORECAST(K2,B3:J3,B2:J2),J3)*$X$1</f>
        <v>-49.5</v>
      </c>
      <c r="L3" s="1">
        <f>IF(K3*FORECAST(L2,B3:K3,B2:K2)&gt;0,FORECAST(L2,B3:K3,B2:K2),K3)*$X$1</f>
        <v>-55.8</v>
      </c>
      <c r="M3" s="4">
        <f>IF(L3*FORECAST(M2,B3:L3,B2:L2)&gt;0,FORECAST(M2,B3:L3,B2:L2),L3)*$X$1</f>
        <v>-62.1</v>
      </c>
      <c r="N3" s="4">
        <f>IF(M3*FORECAST(N2,B3:M3,B2:M2)&gt;0,FORECAST(N2,B3:M3,B2:M2),M3)*$X$1</f>
        <v>-68.4</v>
      </c>
      <c r="O3" s="4">
        <f>IF(N3*FORECAST(O2,B3:N3,B2:N2)&gt;0,FORECAST(O2,B3:N3,B2:N2),N3)*$X$1</f>
        <v>-74.7</v>
      </c>
      <c r="P3" s="4">
        <f>IF(O3*FORECAST(P2,B3:O3,B2:O2)&gt;0,FORECAST(P2,B3:O3,B2:O2),O3)*$X$1</f>
        <v>-81</v>
      </c>
      <c r="Q3" s="4">
        <f>IF(P3*FORECAST(Q2,B3:P3,B2:P2)&gt;0,FORECAST(Q2,B3:P3,B2:P2),P3)*$X$1</f>
        <v>-87.3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84</v>
      </c>
      <c r="B4" s="1">
        <v>1.0</v>
      </c>
      <c r="C4" s="1">
        <v>-24.0</v>
      </c>
      <c r="D4" s="1">
        <v>83.0</v>
      </c>
      <c r="E4" s="1">
        <v>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400</v>
      </c>
      <c r="B5" s="1">
        <v>0.0</v>
      </c>
      <c r="C5" s="1">
        <v>34.0</v>
      </c>
      <c r="D5" s="1">
        <v>34.0</v>
      </c>
      <c r="E5" s="1">
        <v>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401</v>
      </c>
      <c r="L7" s="1">
        <f>IF(Q3*FORECAST(Q2,B3:Q3,B2:Q2)&gt;0,FORECAST(Q2,B3:Q3,B2:Q2),P3)*$X$1 * (1+0.02)/(0.0789-0.02)</f>
        <v>-1511.816638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402</v>
      </c>
      <c r="L8" s="5">
        <f t="array" ref="L8">NPV(0.0789,G3:Q3)</f>
        <v>-366.5466094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403</v>
      </c>
      <c r="L9" s="5">
        <f t="array" ref="L9">NPV(0.0789,G16:Q16)</f>
        <v>-655.7012274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404</v>
      </c>
      <c r="L10" s="5">
        <f>L8 + L9</f>
        <v>-1022.247837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85</v>
      </c>
      <c r="L11" s="1">
        <v>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405</v>
      </c>
      <c r="L12" s="5">
        <f>L10 - L11</f>
        <v>-1024.247837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406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-128.0309796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4">
        <v>0.0</v>
      </c>
      <c r="O16" s="4">
        <v>0.0</v>
      </c>
      <c r="P16" s="4">
        <v>0.0</v>
      </c>
      <c r="Q16" s="4">
        <f>IF(Q3*FORECAST(Q2,B3:Q3,B2:Q2)&gt;0,FORECAST(Q2,B3:Q3,B2:Q2),P3)*$X$1 * (1+0.02)/(0.0789-0.02)</f>
        <v>-1511.816638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4">
        <v>2031.0</v>
      </c>
      <c r="N2" s="4">
        <v>2032.0</v>
      </c>
      <c r="O2" s="4">
        <v>2033.0</v>
      </c>
      <c r="P2" s="4">
        <v>2034.0</v>
      </c>
      <c r="Q2" s="4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0.0</v>
      </c>
      <c r="C3" s="1">
        <v>4.0</v>
      </c>
      <c r="D3" s="1">
        <v>10.0</v>
      </c>
      <c r="E3" s="1">
        <v>-1.0</v>
      </c>
      <c r="F3" s="1">
        <f>IF(E3*FORECAST(F2,B3:E3,B2:E2)&gt;0,FORECAST(F2,B3:E3,B2:E2),E3)*$X$1</f>
        <v>-1</v>
      </c>
      <c r="G3" s="1">
        <f>IF(F3*FORECAST(G2,B3:F3,B2:F2)&gt;0,FORECAST(G2,B3:F3,B2:F2),F3)*$X$1</f>
        <v>-1</v>
      </c>
      <c r="H3" s="1">
        <f>IF(G3*FORECAST(H2,B3:G3,B2:G2)&gt;0,FORECAST(H2,B3:G3,B2:G2),G3)*$X$1</f>
        <v>-1.266666667</v>
      </c>
      <c r="I3" s="1">
        <f>IF(H3*FORECAST(I2,B3:H3,B2:H2)&gt;0,FORECAST(I2,B3:H3,B2:H2),H3)*$X$1</f>
        <v>-2.152380952</v>
      </c>
      <c r="J3" s="1">
        <f>IF(I3*FORECAST(J2,B3:I3,B2:I2)&gt;0,FORECAST(J2,B3:I3,B2:I2),I3)*$X$1</f>
        <v>-3.038095238</v>
      </c>
      <c r="K3" s="1">
        <f>IF(J3*FORECAST(K2,B3:J3,B2:J2)&gt;0,FORECAST(K2,B3:J3,B2:J2),J3)*$X$1</f>
        <v>-3.923809524</v>
      </c>
      <c r="L3" s="1">
        <f>IF(K3*FORECAST(L2,B3:K3,B2:K2)&gt;0,FORECAST(L2,B3:K3,B2:K2),K3)*$X$1</f>
        <v>-4.80952381</v>
      </c>
      <c r="M3" s="4">
        <f>IF(L3*FORECAST(M2,B3:L3,B2:L2)&gt;0,FORECAST(M2,B3:L3,B2:L2),L3)*$X$1</f>
        <v>-5.695238095</v>
      </c>
      <c r="N3" s="4">
        <f>IF(M3*FORECAST(N2,B3:M3,B2:M2)&gt;0,FORECAST(N2,B3:M3,B2:M2),M3)*$X$1</f>
        <v>-6.580952381</v>
      </c>
      <c r="O3" s="4">
        <f>IF(N3*FORECAST(O2,B3:N3,B2:N2)&gt;0,FORECAST(O2,B3:N3,B2:N2),N3)*$X$1</f>
        <v>-7.466666667</v>
      </c>
      <c r="P3" s="4">
        <f>IF(O3*FORECAST(P2,B3:O3,B2:O2)&gt;0,FORECAST(P2,B3:O3,B2:O2),O3)*$X$1</f>
        <v>-8.352380952</v>
      </c>
      <c r="Q3" s="4">
        <f>IF(P3*FORECAST(Q2,B3:P3,B2:P2)&gt;0,FORECAST(Q2,B3:P3,B2:P2),P3)*$X$1</f>
        <v>-9.238095238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84</v>
      </c>
      <c r="B4" s="1">
        <v>1.0</v>
      </c>
      <c r="C4" s="1">
        <v>-24.0</v>
      </c>
      <c r="D4" s="1">
        <v>83.0</v>
      </c>
      <c r="E4" s="1">
        <v>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400</v>
      </c>
      <c r="B5" s="1">
        <v>0.0</v>
      </c>
      <c r="C5" s="1">
        <v>34.0</v>
      </c>
      <c r="D5" s="1">
        <v>34.0</v>
      </c>
      <c r="E5" s="1">
        <v>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401</v>
      </c>
      <c r="L7" s="1">
        <f>IF(Q3*FORECAST(Q2,B3:Q3,B2:Q2)&gt;0,FORECAST(Q2,B3:Q3,B2:Q2),P3)*$X$1 * (1+0.02)/(0.0789-0.02)</f>
        <v>-159.9805967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402</v>
      </c>
      <c r="L8" s="5">
        <f t="array" ref="L8">NPV(0.0789,G3:Q3)</f>
        <v>-30.32086188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403</v>
      </c>
      <c r="L9" s="5">
        <f t="array" ref="L9">NPV(0.0789,G16:Q16)</f>
        <v>-69.38637327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404</v>
      </c>
      <c r="L10" s="5">
        <f>L8 + L9</f>
        <v>-99.70723515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85</v>
      </c>
      <c r="L11" s="1">
        <v>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405</v>
      </c>
      <c r="L12" s="5">
        <f>L10 - L11</f>
        <v>-101.7072351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406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-12.71340439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4">
        <v>0.0</v>
      </c>
      <c r="O16" s="4">
        <v>0.0</v>
      </c>
      <c r="P16" s="4">
        <v>0.0</v>
      </c>
      <c r="Q16" s="4">
        <f>IF(Q3*FORECAST(Q2,B3:Q3,B2:Q2)&gt;0,FORECAST(Q2,B3:Q3,B2:Q2),P3)*$X$1 * (1+0.02)/(0.0789-0.02)</f>
        <v>-159.9805967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