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<sst xmlns="http://schemas.openxmlformats.org/spreadsheetml/2006/main" count="279" uniqueCount="236">
  <si>
    <t>ticker</t>
  </si>
  <si>
    <t>IPXX</t>
  </si>
  <si>
    <t>nombre</t>
  </si>
  <si>
    <t>INFLECTION POINT ACQUISIT</t>
  </si>
  <si>
    <t>empresa</t>
  </si>
  <si>
    <t>Investment Holding Companies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</si>
  <si>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</si>
  <si>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</si>
  <si>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</si>
  <si>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</si>
  <si>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</si>
  <si>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</si>
  <si>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</si>
  <si>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</si>
  <si>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</si>
  <si>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</si>
  <si>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</si>
  <si>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</si>
  <si>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</si>
  <si>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</si>
  <si>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Other Operating Activities, Total</t>
  </si>
  <si>
    <t>Change in Other Net Operating Assets</t>
  </si>
  <si>
    <t>Cash from Operations</t>
  </si>
  <si>
    <t>Other Investing Activities, Total</t>
  </si>
  <si>
    <t>Cash from Investing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</si>
  <si>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</si>
  <si>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</si>
  <si>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</si>
  <si>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</si>
  <si>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</si>
  <si>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</si>
  <si>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</si>
  <si>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</si>
  <si>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</si>
  <si>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</si>
  <si>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</si>
  <si>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</si>
  <si>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</si>
  <si>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</si>
  <si>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</si>
  <si>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</si>
  <si>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Accrued Expenses, Total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</si>
  <si>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</si>
  <si>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</si>
  <si>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</si>
  <si>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</si>
  <si>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</si>
  <si>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</si>
  <si>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</si>
  <si>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</si>
  <si>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</si>
  <si>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</si>
  <si>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</si>
  <si>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</si>
  <si>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-0.41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</si>
  <si>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</si>
  <si>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</si>
  <si>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</si>
  <si>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</si>
  <si>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</si>
  <si>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</si>
  <si>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</si>
  <si>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</si>
  <si>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</si>
  <si>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</si>
  <si>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</si>
  <si>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</si>
  <si>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</si>
  <si>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</si>
  <si>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</si>
  <si>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</si>
  <si>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</si>
  <si>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</si>
  <si>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</si>
  <si>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</si>
  <si>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Basic Weighted Average Shares Outstanding</t>
  </si>
  <si>
    <t>Diluted Weighted Average Shares Outstanding</t>
  </si>
  <si>
    <t>EBITA</t>
  </si>
  <si>
    <t>EBIT</t>
  </si>
  <si>
    <t>Normalized Net Income</t>
  </si>
  <si>
    <t>Short Term Liquidity</t>
  </si>
  <si>
    <t>Current Ratio</t>
  </si>
  <si>
    <t>1.61</t>
  </si>
  <si>
    <t>Quick Ratio</t>
  </si>
  <si>
    <t>0.89</t>
  </si>
  <si>
    <t>Operating Cash Flow to Current Liabilities</t>
  </si>
  <si>
    <t>-3.67</t>
  </si>
  <si>
    <t>Long Term Solvency</t>
  </si>
  <si>
    <t>Total Liabilities / Total Assets</t>
  </si>
  <si>
    <t>104.98</t>
  </si>
  <si>
    <t>2023</t>
  </si>
  <si>
    <t>Capitalization
                                    1</t>
  </si>
  <si>
    <t>322.8</t>
  </si>
  <si>
    <t>Change</t>
  </si>
  <si>
    <t>-</t>
  </si>
  <si>
    <t>Enterprise Value (EV)
                                    1</t>
  </si>
  <si>
    <t>322.5</t>
  </si>
  <si>
    <t>P/E ratio</t>
  </si>
  <si>
    <t>PBR</t>
  </si>
  <si>
    <t>-25x</t>
  </si>
  <si>
    <t>PEG</t>
  </si>
  <si>
    <t>Capitalization / Revenue</t>
  </si>
  <si>
    <t>EV / Revenue</t>
  </si>
  <si>
    <t>EV / EBITDA</t>
  </si>
  <si>
    <t>EV / EBIT</t>
  </si>
  <si>
    <t>-273x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</si>
  <si>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</si>
  <si>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</si>
  <si>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</si>
  <si>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</si>
  <si>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</si>
  <si>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</si>
  <si>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</si>
  <si>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EBITDA</t>
  </si>
  <si>
    <t>EBIT
                                    1</t>
  </si>
  <si>
    <t>-1.182</t>
  </si>
  <si>
    <t>Net income
                                    1</t>
  </si>
  <si>
    <t>8.098</t>
  </si>
  <si>
    <t>Net Debt
                                    1</t>
  </si>
  <si>
    <t>-0.2757</t>
  </si>
  <si>
    <t>Reference price
                                    2</t>
  </si>
  <si>
    <t>10.33</t>
  </si>
  <si>
    <t>Nbr of stocks (in thousands)</t>
  </si>
  <si>
    <t>31,250</t>
  </si>
  <si>
    <t>Announcement Date</t>
  </si>
  <si>
    <t>4/2/24</t>
  </si>
  <si>
    <t>address1</t>
  </si>
  <si>
    <t>167 Madison Avenue</t>
  </si>
  <si>
    <t>address2</t>
  </si>
  <si>
    <t>Suite 205 #1017</t>
  </si>
  <si>
    <t>city</t>
  </si>
  <si>
    <t>New York</t>
  </si>
  <si>
    <t>state</t>
  </si>
  <si>
    <t>NY</t>
  </si>
  <si>
    <t>zip</t>
  </si>
  <si>
    <t>10016</t>
  </si>
  <si>
    <t>country</t>
  </si>
  <si>
    <t>phone</t>
  </si>
  <si>
    <t>212 476 6908</t>
  </si>
  <si>
    <t>website</t>
  </si>
  <si>
    <t>https://inflectionpointacquisition.com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</si>
  <si>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</si>
  <si>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</si>
  <si>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</si>
  <si>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</si>
  <si>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</si>
  <si>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</si>
  <si>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</si>
  <si>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</si>
  <si>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</si>
  <si>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</si>
  <si>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</si>
  <si>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Inflection Point Acquisition Corp. II does not have significant operations. It intends to effect a merger, share exchange, asset acquisition, share purchase, reorganization, or similar business combination with one or more businesses. The company was incorporated in 2023 and is based in New York, New York.</t>
  </si>
  <si>
    <t>companyOfficers</t>
  </si>
  <si>
    <t>[{'maxAge': 1, 'name': 'Mr. Michael  Blitzer', 'age': 45, 'title': 'CEO &amp; Chairman', 'yearBorn': 1978, 'exercisedValue': 0, 'unexercisedValue': 0}, {'maxAge': 1, 'name': 'Mr. Peter  Ondishin', 'age': 36, 'title': 'Chief Financial Officer', 'yearBorn': 1987, 'exercisedValue': 0, 'unexercisedValue': 0}, {'maxAge': 1, 'name': 'Mr. Kevin  Shannon', 'title': 'Chief of Staff',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</si>
  <si>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</si>
  <si>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</si>
  <si>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</si>
  <si>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</si>
  <si>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</si>
  <si>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</si>
  <si>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</si>
  <si>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</si>
  <si>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</si>
  <si>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</si>
  <si>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</si>
  <si>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</si>
  <si>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</si>
  <si>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</si>
  <si>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</si>
  <si>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</si>
  <si>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</si>
  <si>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</si>
  <si>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</si>
  <si>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</si>
  <si>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</si>
  <si>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</si>
  <si>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</si>
  <si>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</si>
  <si>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</si>
  <si>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</si>
  <si>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</si>
  <si>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</si>
  <si>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</si>
  <si>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</si>
  <si>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</si>
  <si>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</si>
  <si>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</si>
  <si>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</si>
  <si>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</si>
  <si>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</si>
  <si>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</si>
  <si>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</si>
  <si>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</si>
  <si>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</si>
  <si>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</si>
  <si>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</si>
  <si>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</si>
  <si>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</si>
  <si>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</si>
  <si>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</si>
  <si>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</si>
  <si>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</si>
  <si>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</si>
  <si>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</si>
  <si>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Inflection Point Acquisition Co</t>
  </si>
  <si>
    <t>longName</t>
  </si>
  <si>
    <t>Inflection Point Acquisition Corp. II</t>
  </si>
  <si>
    <t>firstTradeDateEpochUtc</t>
  </si>
  <si>
    <t>timeZoneFullName</t>
  </si>
  <si>
    <t>America/New_York</t>
  </si>
  <si>
    <t>timeZoneShortName</t>
  </si>
  <si>
    <t>EST</t>
  </si>
  <si>
    <t>uuid</t>
  </si>
  <si>
    <t>4f1bc09c-4044-3a45-aec3-c1d992a20e25</t>
  </si>
  <si>
    <t>messageBoardId</t>
  </si>
  <si>
    <t>finmb_1832305034</t>
  </si>
  <si>
    <t>gmtOffSetMilliseconds</t>
  </si>
  <si>
    <t>currentPrice</t>
  </si>
  <si>
    <t>recommendationKey</t>
  </si>
  <si>
    <t>none</t>
  </si>
  <si>
    <t>totalCash</t>
  </si>
  <si>
    <t>quickRatio</t>
  </si>
  <si>
    <t>currentRatio</t>
  </si>
  <si>
    <t>operatingCashflow</t>
  </si>
  <si>
    <t>earningsGrowth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</si>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</sst>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nflectionpointacquisit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3.9031248E8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-0.413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1">
        <v>8.0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-9.0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</v>
      </c>
      <c r="B4" s="1">
        <v>2.0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</v>
      </c>
      <c r="B5" s="1">
        <v>-1.0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-302.0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-302.0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-18.0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-21.0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295.0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8.0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303.0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33.0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-21.0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34</v>
      </c>
      <c r="B3" s="1">
        <v>27.0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35</v>
      </c>
      <c r="B4" s="1">
        <v>27.0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</v>
      </c>
      <c r="B5" s="1">
        <v>22.0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37</v>
      </c>
      <c r="B6" s="1">
        <v>50.0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</v>
      </c>
      <c r="B7" s="1">
        <v>259.0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</v>
      </c>
      <c r="B8" s="1">
        <v>259.0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</v>
      </c>
      <c r="B10" s="1">
        <v>23.0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</v>
      </c>
      <c r="B11" s="1">
        <v>7.0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</v>
      </c>
      <c r="B12" s="1">
        <v>31.0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</v>
      </c>
      <c r="B13" s="1">
        <v>272.0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</v>
      </c>
      <c r="B14" s="1">
        <v>272.0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</v>
      </c>
      <c r="B15" s="1">
        <v>625.0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47</v>
      </c>
      <c r="B16" s="1">
        <v>-12.0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</v>
      </c>
      <c r="B17" s="1">
        <v>-12.0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49</v>
      </c>
      <c r="B18" s="1">
        <v>-12.0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</v>
      </c>
      <c r="B19" s="1">
        <v>259.0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</v>
      </c>
      <c r="B21" s="1">
        <v>31.0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</v>
      </c>
      <c r="B22" s="1">
        <v>31.0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53</v>
      </c>
      <c r="B23" s="1" t="s">
        <v>54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55</v>
      </c>
      <c r="B24" s="1">
        <v>-12.0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56</v>
      </c>
      <c r="B25" s="1" t="s">
        <v>54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57</v>
      </c>
      <c r="B26" s="1" t="s">
        <v>58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59</v>
      </c>
      <c r="B27" s="1">
        <v>-27.0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60</v>
      </c>
      <c r="B28" s="1">
        <v>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61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1">
        <v>1.0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-1.0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9.0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9.0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8.0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8.0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8.0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8.0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8.0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8.0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8.0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24.0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24.0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-1.0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-1.0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</v>
      </c>
      <c r="B3" s="1" t="s">
        <v>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83</v>
      </c>
      <c r="B4" s="1" t="s">
        <v>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85</v>
      </c>
      <c r="B5" s="1" t="s">
        <v>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87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88</v>
      </c>
      <c r="B7" s="1" t="s">
        <v>89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 t="s">
        <v>90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 t="s">
        <v>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</v>
      </c>
      <c r="B3" s="1" t="s">
        <v>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 t="s">
        <v>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</v>
      </c>
      <c r="B5" s="1" t="s">
        <v>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 t="s">
        <v>94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 t="s">
        <v>99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</v>
      </c>
      <c r="B8" s="1" t="s">
        <v>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</v>
      </c>
      <c r="B9" s="1" t="s">
        <v>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</v>
      </c>
      <c r="B10" s="1" t="s">
        <v>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</v>
      </c>
      <c r="B11" s="1" t="s">
        <v>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</v>
      </c>
      <c r="B12" s="1" t="s">
        <v>105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 t="s">
        <v>94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</v>
      </c>
      <c r="B14" s="1" t="s">
        <v>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108</v>
      </c>
      <c r="B15" s="1" t="s">
        <v>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</v>
      </c>
      <c r="B16" s="1" t="s">
        <v>94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</v>
      </c>
      <c r="B17" s="1" t="s">
        <v>94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</v>
      </c>
      <c r="B18" s="1" t="s">
        <v>94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 t="s">
        <v>94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</v>
      </c>
      <c r="B20" s="1" t="s">
        <v>94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1" t="s">
        <v>115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 t="s">
        <v>117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119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 t="s">
        <v>121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 t="s">
        <v>123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 t="s">
        <v>125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126</v>
      </c>
      <c r="B2" s="1" t="s">
        <v>127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128</v>
      </c>
      <c r="B3" s="1" t="s">
        <v>129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</v>
      </c>
      <c r="B4" s="1" t="s">
        <v>131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</v>
      </c>
      <c r="B5" s="1" t="s">
        <v>133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</v>
      </c>
      <c r="B6" s="1" t="s">
        <v>135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136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137</v>
      </c>
      <c r="B8" s="1" t="s">
        <v>138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139</v>
      </c>
      <c r="B9" s="4" t="s">
        <v>140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</v>
      </c>
      <c r="B10" s="1" t="s">
        <v>142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</v>
      </c>
      <c r="B11" s="1" t="s">
        <v>144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145</v>
      </c>
      <c r="B12" s="1" t="s">
        <v>142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</v>
      </c>
      <c r="B13" s="1" t="s">
        <v>147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</v>
      </c>
      <c r="B14" s="1" t="s">
        <v>149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150</v>
      </c>
      <c r="B15" s="1" t="s">
        <v>147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</v>
      </c>
      <c r="B16" s="1" t="s">
        <v>152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</v>
      </c>
      <c r="B17" s="1" t="s">
        <v>154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157</v>
      </c>
      <c r="B20" s="1">
        <v>12.5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158</v>
      </c>
      <c r="B21" s="1">
        <v>13.18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159</v>
      </c>
      <c r="B22" s="1">
        <v>12.47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</v>
      </c>
      <c r="B23" s="1">
        <v>13.18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</v>
      </c>
      <c r="B24" s="1">
        <v>12.5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162</v>
      </c>
      <c r="B25" s="1">
        <v>13.18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163</v>
      </c>
      <c r="B26" s="1">
        <v>12.47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</v>
      </c>
      <c r="B27" s="1">
        <v>13.18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165</v>
      </c>
      <c r="B28" s="1">
        <v>2204.0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166</v>
      </c>
      <c r="B29" s="1">
        <v>2204.0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167</v>
      </c>
      <c r="B30" s="1">
        <v>115152.0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168</v>
      </c>
      <c r="B31" s="1">
        <v>5360.0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169</v>
      </c>
      <c r="B32" s="1">
        <v>5360.0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170</v>
      </c>
      <c r="B33" s="1">
        <v>3.9031248E8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171</v>
      </c>
      <c r="B34" s="1">
        <v>10.35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172</v>
      </c>
      <c r="B35" s="1">
        <v>15.18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173</v>
      </c>
      <c r="B36" s="1">
        <v>11.34398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174</v>
      </c>
      <c r="B37" s="1">
        <v>10.800745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175</v>
      </c>
      <c r="B38" s="1" t="s">
        <v>176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177</v>
      </c>
      <c r="B39" s="1">
        <v>3.34993408E8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178</v>
      </c>
      <c r="B40" s="1">
        <v>2.5E7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179</v>
      </c>
      <c r="B41" s="1">
        <v>2.5E7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180</v>
      </c>
      <c r="B42" s="1">
        <v>5724.0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181</v>
      </c>
      <c r="B43" s="1">
        <v>5648.0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182</v>
      </c>
      <c r="B44" s="1">
        <v>1.7276544E9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183</v>
      </c>
      <c r="B45" s="1">
        <v>1.7303328E9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184</v>
      </c>
      <c r="B46" s="1">
        <v>2.0E-4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185</v>
      </c>
      <c r="B47" s="1">
        <v>0.0498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186</v>
      </c>
      <c r="B48" s="1">
        <v>1.01725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187</v>
      </c>
      <c r="B49" s="1">
        <v>0.05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188</v>
      </c>
      <c r="B50" s="1">
        <v>2.0E-4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189</v>
      </c>
      <c r="B51" s="1">
        <v>3.125E7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190</v>
      </c>
      <c r="B52" s="1">
        <v>-0.413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191</v>
      </c>
      <c r="B53" s="1">
        <v>1.7039808E9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192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193</v>
      </c>
      <c r="B55" s="1">
        <v>1.7197056E9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194</v>
      </c>
      <c r="B56" s="1">
        <v>2.665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195</v>
      </c>
      <c r="B57" s="1">
        <v>1.3237171E7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196</v>
      </c>
      <c r="B58" s="1">
        <v>0.20188606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197</v>
      </c>
      <c r="B59" s="1">
        <v>0.23713636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198</v>
      </c>
      <c r="B60" s="1" t="s">
        <v>199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200</v>
      </c>
      <c r="B61" s="1" t="s">
        <v>201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202</v>
      </c>
      <c r="B62" s="1" t="s">
        <v>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203</v>
      </c>
      <c r="B63" s="1" t="s">
        <v>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204</v>
      </c>
      <c r="B64" s="1" t="s">
        <v>205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206</v>
      </c>
      <c r="B65" s="1" t="s">
        <v>207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208</v>
      </c>
      <c r="B66" s="1">
        <v>1.6896006E9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209</v>
      </c>
      <c r="B67" s="1" t="s">
        <v>210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211</v>
      </c>
      <c r="B68" s="1" t="s">
        <v>212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213</v>
      </c>
      <c r="B69" s="1" t="s">
        <v>214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215</v>
      </c>
      <c r="B70" s="1" t="s">
        <v>216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217</v>
      </c>
      <c r="B71" s="1">
        <v>-1.8E7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218</v>
      </c>
      <c r="B72" s="1">
        <v>12.49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219</v>
      </c>
      <c r="B73" s="1" t="s">
        <v>220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221</v>
      </c>
      <c r="B74" s="1">
        <v>6587.0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222</v>
      </c>
      <c r="B75" s="1">
        <v>0.01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223</v>
      </c>
      <c r="B76" s="1">
        <v>0.093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224</v>
      </c>
      <c r="B77" s="1">
        <v>-803752.0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225</v>
      </c>
      <c r="B78" s="1">
        <v>0.738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226</v>
      </c>
      <c r="B79" s="1" t="s">
        <v>176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227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2023.0</v>
      </c>
      <c r="C2" s="3">
        <v>2024.0</v>
      </c>
      <c r="D2" s="3">
        <v>2025.0</v>
      </c>
      <c r="E2" s="3">
        <v>2026.0</v>
      </c>
      <c r="F2" s="3">
        <v>2027.0</v>
      </c>
      <c r="G2" s="3">
        <v>2028.0</v>
      </c>
      <c r="H2" s="3">
        <v>2029.0</v>
      </c>
      <c r="I2" s="3">
        <v>2030.0</v>
      </c>
      <c r="J2" s="5">
        <v>2031.0</v>
      </c>
      <c r="K2" s="5">
        <v>2032.0</v>
      </c>
      <c r="L2" s="5">
        <v>2033.0</v>
      </c>
      <c r="M2" s="5">
        <v>2034.0</v>
      </c>
      <c r="N2" s="5">
        <v>2035.0</v>
      </c>
      <c r="O2" s="2"/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228</v>
      </c>
      <c r="B3" s="2"/>
      <c r="C3" s="1" t="str">
        <f>IF(B3*FORECAST(C2,B3,B2)&gt;0,FORECAST(C2,B3,B2),B3)*$X$1</f>
        <v>#N/A</v>
      </c>
      <c r="D3" s="1" t="str">
        <f>IF(C3*FORECAST(D2,B3:C3,B2:C2)&gt;0,FORECAST(D2,B3:C3,B2:C2),C3)*$X$1</f>
        <v>#N/A</v>
      </c>
      <c r="E3" s="1" t="str">
        <f>IF(D3*FORECAST(E2,B3:D3,B2:D2)&gt;0,FORECAST(E2,B3:D3,B2:D2),D3)*$X$1</f>
        <v>#N/A</v>
      </c>
      <c r="F3" s="1" t="str">
        <f>IF(E3*FORECAST(F2,B3:E3,B2:E2)&gt;0,FORECAST(F2,B3:E3,B2:E2),E3)*$X$1</f>
        <v>#N/A</v>
      </c>
      <c r="G3" s="1" t="str">
        <f>IF(F3*FORECAST(G2,B3:F3,B2:F2)&gt;0,FORECAST(G2,B3:F3,B2:F2),F3)*$X$1</f>
        <v>#N/A</v>
      </c>
      <c r="H3" s="1" t="str">
        <f>IF(G3*FORECAST(H2,B3:G3,B2:G2)&gt;0,FORECAST(H2,B3:G3,B2:G2),G3)*$X$1</f>
        <v>#N/A</v>
      </c>
      <c r="I3" s="1" t="str">
        <f>IF(H3*FORECAST(I2,B3:H3,B2:H2)&gt;0,FORECAST(I2,B3:H3,B2:H2),H3)*$X$1</f>
        <v>#N/A</v>
      </c>
      <c r="J3" s="5" t="str">
        <f>IF(I3*FORECAST(J2,B3:I3,B2:I2)&gt;0,FORECAST(J2,B3:I3,B2:I2),I3)*$X$1</f>
        <v>#N/A</v>
      </c>
      <c r="K3" s="5" t="str">
        <f>IF(J3*FORECAST(K2,B3:J3,B2:J2)&gt;0,FORECAST(K2,B3:J3,B2:J2),J3)*$X$1</f>
        <v>#N/A</v>
      </c>
      <c r="L3" s="5" t="str">
        <f>IF(K3*FORECAST(L2,B3:K3,B2:K2)&gt;0,FORECAST(L2,B3:K3,B2:K2),K3)*$X$1</f>
        <v>#N/A</v>
      </c>
      <c r="M3" s="5" t="str">
        <f>IF(L3*FORECAST(M2,B3:L3,B2:L2)&gt;0,FORECAST(M2,B3:L3,B2:L2),L3)*$X$1</f>
        <v>#N/A</v>
      </c>
      <c r="N3" s="5" t="str">
        <f>IF(M3*FORECAST(N2,B3:M3,B2:M2)&gt;0,FORECAST(N2,B3:M3,B2:M2),M3)*$X$1</f>
        <v>#N/A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57</v>
      </c>
      <c r="B4" s="1">
        <v>-27.0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229</v>
      </c>
      <c r="B5" s="1">
        <v>24.0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230</v>
      </c>
      <c r="L7" s="1" t="str">
        <f>IF(N3*FORECAST(N2,B3:N3,B2:N2)&gt;0,FORECAST(N2,B3:N3,B2:N2),M3)*$X$1 * (1+0.02)/(0.0789-0.02)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231</v>
      </c>
      <c r="L8" s="1" t="str">
        <f t="array" ref="L8">NPV(0.0789,D3:N3)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232</v>
      </c>
      <c r="L9" s="1" t="str">
        <f t="array" ref="L9">NPV(0.0789,D16:N16)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233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59</v>
      </c>
      <c r="L11" s="1">
        <v>-27.0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234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235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5">
        <v>0.0</v>
      </c>
      <c r="L16" s="5">
        <v>0.0</v>
      </c>
      <c r="M16" s="5">
        <v>0.0</v>
      </c>
      <c r="N16" s="5" t="str">
        <f>IF(N3*FORECAST(N2,B3:N3,B2:N2)&gt;0,FORECAST(N2,B3:N3,B2:N2),M3)*$X$1 * (1+0.02)/(0.0789-0.02)</f>
        <v>#N/A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2023.0</v>
      </c>
      <c r="C2" s="3">
        <v>2024.0</v>
      </c>
      <c r="D2" s="3">
        <v>2025.0</v>
      </c>
      <c r="E2" s="3">
        <v>2026.0</v>
      </c>
      <c r="F2" s="3">
        <v>2027.0</v>
      </c>
      <c r="G2" s="3">
        <v>2028.0</v>
      </c>
      <c r="H2" s="3">
        <v>2029.0</v>
      </c>
      <c r="I2" s="3">
        <v>2030.0</v>
      </c>
      <c r="J2" s="5">
        <v>2031.0</v>
      </c>
      <c r="K2" s="5">
        <v>2032.0</v>
      </c>
      <c r="L2" s="5">
        <v>2033.0</v>
      </c>
      <c r="M2" s="5">
        <v>2034.0</v>
      </c>
      <c r="N2" s="5">
        <v>2035.0</v>
      </c>
      <c r="O2" s="2"/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19</v>
      </c>
      <c r="B3" s="5">
        <v>8.0</v>
      </c>
      <c r="C3" s="1" t="str">
        <f>IF(B3*FORECAST(C2,B3,B2)&gt;0,FORECAST(C2,B3,B2),B3)*$X$1</f>
        <v>#DIV/0!</v>
      </c>
      <c r="D3" s="1" t="str">
        <f>IF(C3*FORECAST(D2,B3:C3,B2:C2)&gt;0,FORECAST(D2,B3:C3,B2:C2),C3)*$X$1</f>
        <v>#DIV/0!</v>
      </c>
      <c r="E3" s="1" t="str">
        <f>IF(D3*FORECAST(E2,B3:D3,B2:D2)&gt;0,FORECAST(E2,B3:D3,B2:D2),D3)*$X$1</f>
        <v>#DIV/0!</v>
      </c>
      <c r="F3" s="1" t="str">
        <f>IF(E3*FORECAST(F2,B3:E3,B2:E2)&gt;0,FORECAST(F2,B3:E3,B2:E2),E3)*$X$1</f>
        <v>#DIV/0!</v>
      </c>
      <c r="G3" s="1" t="str">
        <f>IF(F3*FORECAST(G2,B3:F3,B2:F2)&gt;0,FORECAST(G2,B3:F3,B2:F2),F3)*$X$1</f>
        <v>#DIV/0!</v>
      </c>
      <c r="H3" s="1" t="str">
        <f>IF(G3*FORECAST(H2,B3:G3,B2:G2)&gt;0,FORECAST(H2,B3:G3,B2:G2),G3)*$X$1</f>
        <v>#DIV/0!</v>
      </c>
      <c r="I3" s="1" t="str">
        <f>IF(H3*FORECAST(I2,B3:H3,B2:H2)&gt;0,FORECAST(I2,B3:H3,B2:H2),H3)*$X$1</f>
        <v>#DIV/0!</v>
      </c>
      <c r="J3" s="5" t="str">
        <f>IF(I3*FORECAST(J2,B3:I3,B2:I2)&gt;0,FORECAST(J2,B3:I3,B2:I2),I3)*$X$1</f>
        <v>#DIV/0!</v>
      </c>
      <c r="K3" s="5" t="str">
        <f>IF(J3*FORECAST(K2,B3:J3,B2:J2)&gt;0,FORECAST(K2,B3:J3,B2:J2),J3)*$X$1</f>
        <v>#DIV/0!</v>
      </c>
      <c r="L3" s="5" t="str">
        <f>IF(K3*FORECAST(L2,B3:K3,B2:K2)&gt;0,FORECAST(L2,B3:K3,B2:K2),K3)*$X$1</f>
        <v>#DIV/0!</v>
      </c>
      <c r="M3" s="5" t="str">
        <f>IF(L3*FORECAST(M2,B3:L3,B2:L2)&gt;0,FORECAST(M2,B3:L3,B2:L2),L3)*$X$1</f>
        <v>#DIV/0!</v>
      </c>
      <c r="N3" s="5" t="str">
        <f>IF(M3*FORECAST(N2,B3:M3,B2:M2)&gt;0,FORECAST(N2,B3:M3,B2:M2),M3)*$X$1</f>
        <v>#DIV/0!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57</v>
      </c>
      <c r="B4" s="1">
        <v>-27.0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229</v>
      </c>
      <c r="B5" s="1">
        <v>24.0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230</v>
      </c>
      <c r="L7" s="1" t="str">
        <f>IF(N3*FORECAST(N2,B3:N3,B2:N2)&gt;0,FORECAST(N2,B3:N3,B2:N2),M3)*$X$1 * (1+0.02)/(0.0789-0.02)</f>
        <v>#DIV/0!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231</v>
      </c>
      <c r="L8" s="1" t="str">
        <f t="array" ref="L8">NPV(0.0789,D3:N3)</f>
        <v>#DIV/0!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232</v>
      </c>
      <c r="L9" s="1" t="str">
        <f t="array" ref="L9">NPV(0.0789,D16:N16)</f>
        <v>#DIV/0!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233</v>
      </c>
      <c r="L10" s="1" t="str">
        <f>L8 + L9</f>
        <v>#DIV/0!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59</v>
      </c>
      <c r="L11" s="1">
        <v>-27.0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234</v>
      </c>
      <c r="L12" s="1" t="str">
        <f>L10 - L11</f>
        <v>#DIV/0!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235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#DIV/0!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5">
        <v>0.0</v>
      </c>
      <c r="L16" s="5">
        <v>0.0</v>
      </c>
      <c r="M16" s="5">
        <v>0.0</v>
      </c>
      <c r="N16" s="5" t="str">
        <f>IF(N3*FORECAST(N2,B3:N3,B2:N2)&gt;0,FORECAST(N2,B3:N3,B2:N2),M3)*$X$1 * (1+0.02)/(0.0789-0.02)</f>
        <v>#DIV/0!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