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<sst xmlns="http://schemas.openxmlformats.org/spreadsheetml/2006/main" count="715" uniqueCount="596">
  <si>
    <t>ticker</t>
  </si>
  <si>
    <t>HUT</t>
  </si>
  <si>
    <t>nombre</t>
  </si>
  <si>
    <t>HUT CORP</t>
  </si>
  <si>
    <t>empresa</t>
  </si>
  <si>
    <t>Blockchain &amp; Cryptocurrency</t>
  </si>
  <si>
    <t>Open</t>
  </si>
  <si>
    <t>Target Price</t>
  </si>
  <si>
    <t>Upside</t>
  </si>
  <si>
    <t>-61.04%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</si>
  <si>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</si>
  <si>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</si>
  <si>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</si>
  <si>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</si>
  <si>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</si>
  <si>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</si>
  <si>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</si>
  <si>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</si>
  <si>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-101.82%</t>
  </si>
  <si>
    <t>Total Assets Growth</t>
  </si>
  <si>
    <t>-82.45%</t>
  </si>
  <si>
    <t>Net Property, Plant and Equipment Growth</t>
  </si>
  <si>
    <t>-94.17%</t>
  </si>
  <si>
    <t>EBITDA Growth</t>
  </si>
  <si>
    <t>204.01%</t>
  </si>
  <si>
    <t>Fiscal Period: June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</si>
  <si>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</si>
  <si>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</si>
  <si>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</si>
  <si>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</si>
  <si>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</si>
  <si>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</si>
  <si>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</si>
  <si>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</si>
  <si>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</si>
  <si>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</si>
  <si>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</si>
  <si>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</si>
  <si>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</si>
  <si>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</si>
  <si>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</si>
  <si>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</si>
  <si>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</si>
  <si>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</si>
  <si>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</si>
  <si>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</si>
  <si>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</si>
  <si>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</si>
  <si>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</si>
  <si>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</si>
  <si>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</si>
  <si>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</si>
  <si>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</si>
  <si>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</si>
  <si>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</si>
  <si>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</si>
  <si>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</si>
  <si>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</si>
  <si>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</si>
  <si>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</si>
  <si>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</si>
  <si>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</si>
  <si>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</si>
  <si>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</si>
  <si>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</si>
  <si>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</si>
  <si>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</si>
  <si>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</si>
  <si>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</si>
  <si>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</si>
  <si>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</si>
  <si>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</si>
  <si>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</si>
  <si>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</si>
  <si>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</si>
  <si>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</si>
  <si>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</si>
  <si>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</si>
  <si>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</si>
  <si>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</si>
  <si>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</si>
  <si>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</si>
  <si>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</si>
  <si>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</si>
  <si>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</si>
  <si>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</si>
  <si>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</si>
  <si>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</si>
  <si>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</si>
  <si>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</si>
  <si>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</si>
  <si>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</si>
  <si>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</si>
  <si>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</si>
  <si>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</si>
  <si>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</si>
  <si>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</si>
  <si>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</si>
  <si>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</si>
  <si>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</si>
  <si>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</si>
  <si>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</si>
  <si>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</si>
  <si>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</si>
  <si>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</si>
  <si>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</si>
  <si>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</si>
  <si>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</si>
  <si>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</si>
  <si>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0.4</t>
  </si>
  <si>
    <t>-0.25</t>
  </si>
  <si>
    <t>5.48</t>
  </si>
  <si>
    <t>Tangible Book Value</t>
  </si>
  <si>
    <t>Tangible Book Value Per Share</t>
  </si>
  <si>
    <t>4.64</t>
  </si>
  <si>
    <t>Total Debt</t>
  </si>
  <si>
    <t>Net Debt</t>
  </si>
  <si>
    <t>Debt Equivalent Oper. Leases</t>
  </si>
  <si>
    <t>Equity Method Investments, Total</t>
  </si>
  <si>
    <t>Account Code - Inventory Valuation</t>
  </si>
  <si>
    <t>Land - (BS)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</si>
  <si>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</si>
  <si>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</si>
  <si>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</si>
  <si>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</si>
  <si>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</si>
  <si>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</si>
  <si>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</si>
  <si>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</si>
  <si>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</si>
  <si>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</si>
  <si>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</si>
  <si>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</si>
  <si>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</si>
  <si>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</si>
  <si>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</si>
  <si>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Currency Exchange Gains (Loss)</t>
  </si>
  <si>
    <t>EBT, Excl. Unusual Items</t>
  </si>
  <si>
    <t>Merger &amp; Related Restructuring Charges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</si>
  <si>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</si>
  <si>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</si>
  <si>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</si>
  <si>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</si>
  <si>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</si>
  <si>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</si>
  <si>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</si>
  <si>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</si>
  <si>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</si>
  <si>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</si>
  <si>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</si>
  <si>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</si>
  <si>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</si>
  <si>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-0.56</t>
  </si>
  <si>
    <t>-0.91</t>
  </si>
  <si>
    <t>0.24</t>
  </si>
  <si>
    <t>Basic EPS - Continuing Operations</t>
  </si>
  <si>
    <t>Basic Weighted Average Shares Outstanding</t>
  </si>
  <si>
    <t>Net EPS - Diluted</t>
  </si>
  <si>
    <t>0.22</t>
  </si>
  <si>
    <t>Diluted EPS - Continuing Operations</t>
  </si>
  <si>
    <t>Diluted Weighted Average Shares Outstanding</t>
  </si>
  <si>
    <t>Normalized Basic EPS</t>
  </si>
  <si>
    <t>-0.43</t>
  </si>
  <si>
    <t>-0.58</t>
  </si>
  <si>
    <t>0.21</t>
  </si>
  <si>
    <t>Normalized Diluted EPS</t>
  </si>
  <si>
    <t>0.2</t>
  </si>
  <si>
    <t>EBITDA</t>
  </si>
  <si>
    <t>EBITA</t>
  </si>
  <si>
    <t>EBIT</t>
  </si>
  <si>
    <t>EBITDAR</t>
  </si>
  <si>
    <t>Total Revenues (As Reported)</t>
  </si>
  <si>
    <t>Effective Tax Rate - (Ratio)</t>
  </si>
  <si>
    <t>18.76</t>
  </si>
  <si>
    <t>-18.96</t>
  </si>
  <si>
    <t>-7.27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</si>
  <si>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</si>
  <si>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</si>
  <si>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</si>
  <si>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</si>
  <si>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</si>
  <si>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</si>
  <si>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</si>
  <si>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</si>
  <si>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</si>
  <si>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</si>
  <si>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</si>
  <si>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</si>
  <si>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</si>
  <si>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</si>
  <si>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</si>
  <si>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</si>
  <si>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-10.96</t>
  </si>
  <si>
    <t>-3.22</t>
  </si>
  <si>
    <t>Return on Total Capital</t>
  </si>
  <si>
    <t>-12.21</t>
  </si>
  <si>
    <t>-3.52</t>
  </si>
  <si>
    <t>Return On Equity %</t>
  </si>
  <si>
    <t>-51.51</t>
  </si>
  <si>
    <t>-114.13</t>
  </si>
  <si>
    <t>Return on Common Equity</t>
  </si>
  <si>
    <t>159.97</t>
  </si>
  <si>
    <t>Margin Analysis</t>
  </si>
  <si>
    <t>Gross Profit Margin %</t>
  </si>
  <si>
    <t>65.73</t>
  </si>
  <si>
    <t>65.03</t>
  </si>
  <si>
    <t>43.4</t>
  </si>
  <si>
    <t>SG&amp;A Margin</t>
  </si>
  <si>
    <t>284.27</t>
  </si>
  <si>
    <t>42.49</t>
  </si>
  <si>
    <t>EBITDA Margin %</t>
  </si>
  <si>
    <t>-247.89</t>
  </si>
  <si>
    <t>-18.55</t>
  </si>
  <si>
    <t>39.23</t>
  </si>
  <si>
    <t>EBITA Margin %</t>
  </si>
  <si>
    <t>-257.05</t>
  </si>
  <si>
    <t>-34.27</t>
  </si>
  <si>
    <t>21.71</t>
  </si>
  <si>
    <t>EBIT Margin %</t>
  </si>
  <si>
    <t>Income From Continuing Operations Margin %</t>
  </si>
  <si>
    <t>-212.64</t>
  </si>
  <si>
    <t>-43.13</t>
  </si>
  <si>
    <t>10.24</t>
  </si>
  <si>
    <t>Net Income Margin %</t>
  </si>
  <si>
    <t>Net Avail. For Common Margin %</t>
  </si>
  <si>
    <t>Normalized Net Income Margin</t>
  </si>
  <si>
    <t>-163.58</t>
  </si>
  <si>
    <t>-27.29</t>
  </si>
  <si>
    <t>8.9</t>
  </si>
  <si>
    <t>Levered Free Cash Flow Margin</t>
  </si>
  <si>
    <t>-37.96</t>
  </si>
  <si>
    <t>-9.31</t>
  </si>
  <si>
    <t>Unlevered Free Cash Flow Margin</t>
  </si>
  <si>
    <t>-32.87</t>
  </si>
  <si>
    <t>8.77</t>
  </si>
  <si>
    <t>Asset Turnover</t>
  </si>
  <si>
    <t>0.51</t>
  </si>
  <si>
    <t>0.35</t>
  </si>
  <si>
    <t>Fixed Assets Turnover</t>
  </si>
  <si>
    <t>1.16</t>
  </si>
  <si>
    <t>0.81</t>
  </si>
  <si>
    <t>Receivables Turnover (Average Receivables)</t>
  </si>
  <si>
    <t>30.67</t>
  </si>
  <si>
    <t>Short Term Liquidity</t>
  </si>
  <si>
    <t>Current Ratio</t>
  </si>
  <si>
    <t>1.6</t>
  </si>
  <si>
    <t>0.37</t>
  </si>
  <si>
    <t>0.55</t>
  </si>
  <si>
    <t>Quick Ratio</t>
  </si>
  <si>
    <t>1.1</t>
  </si>
  <si>
    <t>0.28</t>
  </si>
  <si>
    <t>0.3</t>
  </si>
  <si>
    <t>Operating Cash Flow to Current Liabilities</t>
  </si>
  <si>
    <t>-1.48</t>
  </si>
  <si>
    <t>0.01</t>
  </si>
  <si>
    <t>-0.35</t>
  </si>
  <si>
    <t>Days Sales Outstanding (Average Receivables)</t>
  </si>
  <si>
    <t>11.9</t>
  </si>
  <si>
    <t>Average Days Payable Outstanding</t>
  </si>
  <si>
    <t>54.76</t>
  </si>
  <si>
    <t>41.82</t>
  </si>
  <si>
    <t>Long Term Solvency</t>
  </si>
  <si>
    <t>Total Debt/Equity</t>
  </si>
  <si>
    <t>12.82</t>
  </si>
  <si>
    <t>149.17</t>
  </si>
  <si>
    <t>41.8</t>
  </si>
  <si>
    <t>Total Debt / Total Capital</t>
  </si>
  <si>
    <t>11.36</t>
  </si>
  <si>
    <t>59.87</t>
  </si>
  <si>
    <t>29.48</t>
  </si>
  <si>
    <t>LT Debt/Equity</t>
  </si>
  <si>
    <t>0.86</t>
  </si>
  <si>
    <t>60.46</t>
  </si>
  <si>
    <t>28.24</t>
  </si>
  <si>
    <t>Long-Term Debt / Total Capital</t>
  </si>
  <si>
    <t>0.76</t>
  </si>
  <si>
    <t>24.27</t>
  </si>
  <si>
    <t>19.92</t>
  </si>
  <si>
    <t>Total Liabilities / Total Assets</t>
  </si>
  <si>
    <t>16.9</t>
  </si>
  <si>
    <t>64.25</t>
  </si>
  <si>
    <t>34.18</t>
  </si>
  <si>
    <t>EBIT / Interest Expense</t>
  </si>
  <si>
    <t>-54.91</t>
  </si>
  <si>
    <t>-3.65</t>
  </si>
  <si>
    <t>1.12</t>
  </si>
  <si>
    <t>EBITDA / Interest Expense</t>
  </si>
  <si>
    <t>-52.95</t>
  </si>
  <si>
    <t>-1.86</t>
  </si>
  <si>
    <t>2.03</t>
  </si>
  <si>
    <t>(EBITDA - Capex) / Interest Expense</t>
  </si>
  <si>
    <t>-53.12</t>
  </si>
  <si>
    <t>-7.24</t>
  </si>
  <si>
    <t>1.98</t>
  </si>
  <si>
    <t>Total Debt / EBITDA</t>
  </si>
  <si>
    <t>-10.17</t>
  </si>
  <si>
    <t>4.29</t>
  </si>
  <si>
    <t>Net Debt / EBITDA</t>
  </si>
  <si>
    <t>0.12</t>
  </si>
  <si>
    <t>-8.53</t>
  </si>
  <si>
    <t>3.64</t>
  </si>
  <si>
    <t>Total Debt / (EBITDA - Capex)</t>
  </si>
  <si>
    <t>-2.61</t>
  </si>
  <si>
    <t>4.4</t>
  </si>
  <si>
    <t>Net Debt / (EBITDA - Capex)</t>
  </si>
  <si>
    <t>-2.19</t>
  </si>
  <si>
    <t>3.74</t>
  </si>
  <si>
    <t>Growth Over Prior Year</t>
  </si>
  <si>
    <t>Total Revenues, 1 Yr. Growth %</t>
  </si>
  <si>
    <t>906.77</t>
  </si>
  <si>
    <t>4.32</t>
  </si>
  <si>
    <t>Gross Profit, 1 Yr. Growth %</t>
  </si>
  <si>
    <t>896.05</t>
  </si>
  <si>
    <t>-29.5</t>
  </si>
  <si>
    <t>EBITDA, 1 Yr. Growth %</t>
  </si>
  <si>
    <t>-24.65</t>
  </si>
  <si>
    <t>-155.24</t>
  </si>
  <si>
    <t>EBITA, 1 Yr. Growth %</t>
  </si>
  <si>
    <t>34.24</t>
  </si>
  <si>
    <t>-57.17</t>
  </si>
  <si>
    <t>EBIT, 1 Yr. Growth %</t>
  </si>
  <si>
    <t>-55.59</t>
  </si>
  <si>
    <t>Earnings From Cont. Operations, 1 Yr. Growth %</t>
  </si>
  <si>
    <t>104.22</t>
  </si>
  <si>
    <t>106.3</t>
  </si>
  <si>
    <t>Net Income, 1 Yr. Growth %</t>
  </si>
  <si>
    <t>Normalized Net Income, 1 Yr. Growth %</t>
  </si>
  <si>
    <t>67.94</t>
  </si>
  <si>
    <t>2.6</t>
  </si>
  <si>
    <t>Diluted EPS Before Extra, 1 Yr. Growth %</t>
  </si>
  <si>
    <t>63.78</t>
  </si>
  <si>
    <t>66.75</t>
  </si>
  <si>
    <t>Accounts Receivable, 1 Yr. Growth %</t>
  </si>
  <si>
    <t>-45.55</t>
  </si>
  <si>
    <t>Net Property, Plant and Equip., 1 Yr. Growth %</t>
  </si>
  <si>
    <t>-40.43</t>
  </si>
  <si>
    <t>Total Assets, 1 Yr. Growth %</t>
  </si>
  <si>
    <t>467.66</t>
  </si>
  <si>
    <t>-22.46</t>
  </si>
  <si>
    <t>Tangible Book Value, 1 Yr. Growth %</t>
  </si>
  <si>
    <t>-197.12</t>
  </si>
  <si>
    <t>603.35</t>
  </si>
  <si>
    <t>Common Equity, 1 Yr. Growth %</t>
  </si>
  <si>
    <t>552.57</t>
  </si>
  <si>
    <t>Cash From Operations, 1 Yr. Growth %</t>
  </si>
  <si>
    <t>-115.83</t>
  </si>
  <si>
    <t>-31.64</t>
  </si>
  <si>
    <t>Capital Expenditures, 1 Yr. Growth %</t>
  </si>
  <si>
    <t>-91.58</t>
  </si>
  <si>
    <t>Levered Free Cash Flow, 1 Yr. Growth %</t>
  </si>
  <si>
    <t>-74.41</t>
  </si>
  <si>
    <t>Unlevered Free Cash Flow, 1 Yr. Growth %</t>
  </si>
  <si>
    <t>-127.84</t>
  </si>
  <si>
    <t>Compound Annual Growth Rate Over Two Years</t>
  </si>
  <si>
    <t>Total Revenues, 2 Yr. CAGR %</t>
  </si>
  <si>
    <t>224.07</t>
  </si>
  <si>
    <t>Gross Profit, 2 Yr. CAGR %</t>
  </si>
  <si>
    <t>164.99</t>
  </si>
  <si>
    <t>EBITDA, 2 Yr. CAGR %</t>
  </si>
  <si>
    <t>-35.49</t>
  </si>
  <si>
    <t>EBITA, 2 Yr. CAGR %</t>
  </si>
  <si>
    <t>-24.18</t>
  </si>
  <si>
    <t>EBIT, 2 Yr. CAGR %</t>
  </si>
  <si>
    <t>-22.79</t>
  </si>
  <si>
    <t>Earnings From Cont. Operations, 2 Yr. CAGR %</t>
  </si>
  <si>
    <t>105.26</t>
  </si>
  <si>
    <t>Net Income, 2 Yr. CAGR %</t>
  </si>
  <si>
    <t>Normalized Net Income, 2 Yr. CAGR %</t>
  </si>
  <si>
    <t>31.26</t>
  </si>
  <si>
    <t>Diluted EPS Before Extra, 2 Yr. CAGR %</t>
  </si>
  <si>
    <t>65.26</t>
  </si>
  <si>
    <t>Net Property, Plant and Equip., 2 Yr. CAGR %</t>
  </si>
  <si>
    <t>209.97</t>
  </si>
  <si>
    <t>Total Assets, 2 Yr. CAGR %</t>
  </si>
  <si>
    <t>109.8</t>
  </si>
  <si>
    <t>Tangible Book Value, 2 Yr. CAGR %</t>
  </si>
  <si>
    <t>161.36</t>
  </si>
  <si>
    <t>Common Equity, 2 Yr. CAGR %</t>
  </si>
  <si>
    <t>151.75</t>
  </si>
  <si>
    <t>Cash From Operations, 2 Yr. CAGR %</t>
  </si>
  <si>
    <t>79.81</t>
  </si>
  <si>
    <t>Capital Expenditures, 2 Yr. CAGR %</t>
  </si>
  <si>
    <t>633.86</t>
  </si>
  <si>
    <t>Fiscal Period: December</t>
  </si>
  <si>
    <t>2023</t>
  </si>
  <si>
    <t>2024</t>
  </si>
  <si>
    <t>2025</t>
  </si>
  <si>
    <t>2026</t>
  </si>
  <si>
    <t>Capitalization
                                    1</t>
  </si>
  <si>
    <t>1,187</t>
  </si>
  <si>
    <t>2,192</t>
  </si>
  <si>
    <t>-</t>
  </si>
  <si>
    <t>Change</t>
  </si>
  <si>
    <t>84.71%</t>
  </si>
  <si>
    <t>0%</t>
  </si>
  <si>
    <t>Enterprise Value (EV)</t>
  </si>
  <si>
    <t>P/E ratio</t>
  </si>
  <si>
    <t>11.6x</t>
  </si>
  <si>
    <t>98.2x</t>
  </si>
  <si>
    <t>22.5x</t>
  </si>
  <si>
    <t>PBR</t>
  </si>
  <si>
    <t>PEG</t>
  </si>
  <si>
    <t>-1.1x</t>
  </si>
  <si>
    <t>0x</t>
  </si>
  <si>
    <t>Capitalization / Revenue</t>
  </si>
  <si>
    <t>12.9x</t>
  </si>
  <si>
    <t>7.62x</t>
  </si>
  <si>
    <t>4.29x</t>
  </si>
  <si>
    <t>EV / Revenue</t>
  </si>
  <si>
    <t>EV / EBITDA</t>
  </si>
  <si>
    <t>8.55x</t>
  </si>
  <si>
    <t>17.9x</t>
  </si>
  <si>
    <t>7.31x</t>
  </si>
  <si>
    <t>EV / EBIT</t>
  </si>
  <si>
    <t>12.6x</t>
  </si>
  <si>
    <t>53.4x</t>
  </si>
  <si>
    <t>14x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</si>
  <si>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</si>
  <si>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</si>
  <si>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</si>
  <si>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</si>
  <si>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</si>
  <si>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2.013</t>
  </si>
  <si>
    <t>0.2383</t>
  </si>
  <si>
    <t>1.04</t>
  </si>
  <si>
    <t>Distribution rate</t>
  </si>
  <si>
    <t>Net sales
                                    1</t>
  </si>
  <si>
    <t>169.7</t>
  </si>
  <si>
    <t>287.6</t>
  </si>
  <si>
    <t>510.6</t>
  </si>
  <si>
    <t>EBITDA
                                    1</t>
  </si>
  <si>
    <t>98.68</t>
  </si>
  <si>
    <t>256.3</t>
  </si>
  <si>
    <t>122.6</t>
  </si>
  <si>
    <t>300</t>
  </si>
  <si>
    <t>EBIT
                                    1</t>
  </si>
  <si>
    <t>173.5</t>
  </si>
  <si>
    <t>41.05</t>
  </si>
  <si>
    <t>156.5</t>
  </si>
  <si>
    <t>Net income
                                    1</t>
  </si>
  <si>
    <t>188.5</t>
  </si>
  <si>
    <t>22.82</t>
  </si>
  <si>
    <t>126.1</t>
  </si>
  <si>
    <t>Reference price
                                    2</t>
  </si>
  <si>
    <t>13.34</t>
  </si>
  <si>
    <t>23.40</t>
  </si>
  <si>
    <t>Nbr of stocks (in thousands)</t>
  </si>
  <si>
    <t>88,963</t>
  </si>
  <si>
    <t>93,679</t>
  </si>
  <si>
    <t>Announcement Date</t>
  </si>
  <si>
    <t>4/26/24</t>
  </si>
  <si>
    <t>address1</t>
  </si>
  <si>
    <t>1101 Brickell Avenue</t>
  </si>
  <si>
    <t>address2</t>
  </si>
  <si>
    <t>Suite 1500</t>
  </si>
  <si>
    <t>city</t>
  </si>
  <si>
    <t>Miami</t>
  </si>
  <si>
    <t>state</t>
  </si>
  <si>
    <t>FL</t>
  </si>
  <si>
    <t>zip</t>
  </si>
  <si>
    <t>33131</t>
  </si>
  <si>
    <t>country</t>
  </si>
  <si>
    <t>phone</t>
  </si>
  <si>
    <t>305 224 6427</t>
  </si>
  <si>
    <t>website</t>
  </si>
  <si>
    <t>https://hut8.com</t>
  </si>
  <si>
    <t>industry</t>
  </si>
  <si>
    <t>Capital Markets</t>
  </si>
  <si>
    <t>industryKey</t>
  </si>
  <si>
    <t>capital-markets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</si>
  <si>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</si>
  <si>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</si>
  <si>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</si>
  <si>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</si>
  <si>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</si>
  <si>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</si>
  <si>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</si>
  <si>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Hut 8 Corp. operates as a vertically integrated operator of energy infrastructure and Bitcoin miners in North America. It operates in four segments: Digital Assets Mining, Managed Services, High Performance Computing _x0096_ Colocation and Cloud, and Other. The company mines Bitcoin. It also offers managed services for energy infrastructure development, such as site design, procurement, and construction management; software automation, process design, personnel hiring, and team training; utilities contracts, hosting operations, and customer management; energy portfolio optimization and strategic initiatives; and finance, accounting, and safety services for digital asset mining site owners, governments, and data center developers. In addition, the company provides colocation, cloud, and connectivity services; hosting services, which include the provision of mining equipment and space, as well as monitors, troubleshoots, repairs, and maintains customer mining equipment; and equipment sales and repair services. Hut 8 Corp. was founded in 2017 and is based in Miami, Florida.</t>
  </si>
  <si>
    <t>fullTimeEmployees</t>
  </si>
  <si>
    <t>companyOfficers</t>
  </si>
  <si>
    <t>[{'maxAge': 1, 'name': 'Mr. Asher Kevin Genoot', 'age': 28, 'title': 'Co-Founder, CEO, President &amp; Director', 'yearBorn': 1996, 'fiscalYear': 2023, 'totalPay': 549972, 'exercisedValue': 0, 'unexercisedValue': 0}, {'maxAge': 1, 'name': 'Mr. Michael  Ho', 'age': 30, 'title': 'Co-Founder, Chief Strategy Officer &amp; Director', 'yearBorn': 1994, 'fiscalYear': 2023, 'totalPay': 542930, 'exercisedValue': 0, 'unexercisedValue': 0}, {'maxAge': 1, 'name': 'Mr. Sean  Glennan', 'title': 'Chief Financial Officer', 'fiscalYear': 2023, 'exercisedValue': 0, 'unexercisedValue': 0}, {'maxAge': 1, 'name': 'Mr. James  Beer', 'title': 'Senior Vice President of Operations', 'fiscalYear': 2023, 'exercisedValue': 0, 'unexercisedValue': 0}, {'maxAge': 1, 'name': 'Ms. Suzanne  Ennis', 'title': 'Head of Investor Relations', 'fiscalYear': 2023, 'exercisedValue': 0, 'unexercisedValue': 0}, {'maxAge': 1, 'name': 'Mr. Victor  Semah J.D.', 'age': 42, 'title': 'Chief Legal Officer', 'yearBorn': 1982,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</si>
  <si>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</si>
  <si>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</si>
  <si>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</si>
  <si>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</si>
  <si>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</si>
  <si>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</si>
  <si>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</si>
  <si>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</si>
  <si>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</si>
  <si>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</si>
  <si>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</si>
  <si>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</si>
  <si>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</si>
  <si>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</si>
  <si>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</si>
  <si>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</si>
  <si>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</si>
  <si>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</si>
  <si>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</si>
  <si>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</si>
  <si>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</si>
  <si>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</si>
  <si>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</si>
  <si>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</si>
  <si>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</si>
  <si>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</si>
  <si>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</si>
  <si>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</si>
  <si>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</si>
  <si>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</si>
  <si>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</si>
  <si>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</si>
  <si>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</si>
  <si>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</si>
  <si>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</si>
  <si>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</si>
  <si>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</si>
  <si>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</si>
  <si>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</si>
  <si>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</si>
  <si>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</si>
  <si>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</si>
  <si>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</si>
  <si>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</si>
  <si>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</si>
  <si>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</si>
  <si>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</si>
  <si>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</si>
  <si>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</si>
  <si>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</si>
  <si>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</si>
  <si>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</si>
  <si>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</si>
  <si>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</si>
  <si>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</si>
  <si>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</si>
  <si>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</si>
  <si>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</si>
  <si>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</si>
  <si>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</si>
  <si>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</si>
  <si>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</si>
  <si>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</si>
  <si>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</si>
  <si>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</si>
  <si>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</si>
  <si>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</si>
  <si>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</si>
  <si>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</si>
  <si>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</si>
  <si>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</si>
  <si>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Hut 8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</si>
  <si>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</si>
  <si>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</si>
  <si>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</si>
  <si>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</si>
  <si>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</si>
  <si>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</si>
  <si>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</si>
  <si>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12c1a211-7ae8-3f3b-8753-a5850158a3b0</t>
  </si>
  <si>
    <t>messageBoardId</t>
  </si>
  <si>
    <t>finmb_1681582210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</si>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</sst>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hut8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22.68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8.835421961979147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2.192081664E9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5.481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350.98245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-15.0</v>
      </c>
      <c r="C2" s="1">
        <v>-31.0</v>
      </c>
      <c r="D2" s="1">
        <v>12.0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85.0</v>
      </c>
      <c r="C3" s="1">
        <v>11.0</v>
      </c>
      <c r="D3" s="1">
        <v>21.0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40.0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85.0</v>
      </c>
      <c r="C5" s="1">
        <v>11.0</v>
      </c>
      <c r="D5" s="1">
        <v>21.0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57.0</v>
      </c>
      <c r="D6" s="1">
        <v>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-64.0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63.0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21.0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17.0</v>
      </c>
      <c r="C10" s="1">
        <v>9.0</v>
      </c>
      <c r="D10" s="1">
        <v>24.0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-8.0</v>
      </c>
      <c r="C11" s="1">
        <v>6.0</v>
      </c>
      <c r="D11" s="1">
        <v>-75.0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-15.0</v>
      </c>
      <c r="D12" s="1">
        <v>-1.0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2.0</v>
      </c>
      <c r="C13" s="1">
        <v>-53.0</v>
      </c>
      <c r="D13" s="1">
        <v>7.0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14.0</v>
      </c>
      <c r="D14" s="1">
        <v>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-6.0</v>
      </c>
      <c r="C15" s="1">
        <v>-8.0</v>
      </c>
      <c r="D15" s="1">
        <v>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-9.0</v>
      </c>
      <c r="C16" s="1">
        <v>1.0</v>
      </c>
      <c r="D16" s="1">
        <v>-39.0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-5.0</v>
      </c>
      <c r="C17" s="1">
        <v>-37.0</v>
      </c>
      <c r="D17" s="1">
        <v>-1.0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46.0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-10.0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-46.0</v>
      </c>
      <c r="C21" s="1">
        <v>-141.0</v>
      </c>
      <c r="D21" s="1">
        <v>83.0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-46.0</v>
      </c>
      <c r="C22" s="1">
        <v>-179.0</v>
      </c>
      <c r="D22" s="1">
        <v>129.0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5.0</v>
      </c>
      <c r="C23" s="1">
        <v>131.0</v>
      </c>
      <c r="D23" s="1">
        <v>14.0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10.0</v>
      </c>
      <c r="C24" s="1">
        <v>131.0</v>
      </c>
      <c r="D24" s="1">
        <v>14.0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-1.0</v>
      </c>
      <c r="C25" s="1">
        <v>-10.0</v>
      </c>
      <c r="D25" s="1">
        <v>-24.0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-3.0</v>
      </c>
      <c r="C26" s="1">
        <v>-10.0</v>
      </c>
      <c r="D26" s="1">
        <v>-49.0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17.0</v>
      </c>
      <c r="C27" s="1">
        <v>0.0</v>
      </c>
      <c r="D27" s="1">
        <v>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42.0</v>
      </c>
      <c r="C28" s="1">
        <v>73.0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-10.0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-2.0</v>
      </c>
      <c r="D30" s="1">
        <v>-1.0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67.0</v>
      </c>
      <c r="C31" s="1">
        <v>192.0</v>
      </c>
      <c r="D31" s="1">
        <v>-49.0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67.0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11.0</v>
      </c>
      <c r="C33" s="1">
        <v>14.0</v>
      </c>
      <c r="D33" s="1">
        <v>41.0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19.0</v>
      </c>
      <c r="C35" s="1">
        <v>6.0</v>
      </c>
      <c r="D35" s="1">
        <v>90.0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0.0</v>
      </c>
      <c r="D36" s="1">
        <v>1.0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-27.0</v>
      </c>
      <c r="D37" s="1">
        <v>-7.0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-24.0</v>
      </c>
      <c r="D38" s="1">
        <v>6.0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-7.0</v>
      </c>
      <c r="D39" s="1">
        <v>6.0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7.0</v>
      </c>
      <c r="C40" s="1">
        <v>120.0</v>
      </c>
      <c r="D40" s="1">
        <v>-49.0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6.0</v>
      </c>
      <c r="C3" s="1">
        <v>21.0</v>
      </c>
      <c r="D3" s="1">
        <v>30.0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6.0</v>
      </c>
      <c r="C4" s="1">
        <v>21.0</v>
      </c>
      <c r="D4" s="1">
        <v>30.0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0.0</v>
      </c>
      <c r="C5" s="1">
        <v>1.0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0.0</v>
      </c>
      <c r="C6" s="1">
        <v>5.0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0.0</v>
      </c>
      <c r="C7" s="1">
        <v>6.0</v>
      </c>
      <c r="D7" s="1">
        <v>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8.0</v>
      </c>
      <c r="D8" s="1">
        <v>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0.0</v>
      </c>
      <c r="C9" s="1">
        <v>0.0</v>
      </c>
      <c r="D9" s="1">
        <v>45.0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3.0</v>
      </c>
      <c r="C10" s="1">
        <v>84.0</v>
      </c>
      <c r="D10" s="1">
        <v>18.0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9.0</v>
      </c>
      <c r="C11" s="1">
        <v>37.0</v>
      </c>
      <c r="D11" s="1">
        <v>61.0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7.0</v>
      </c>
      <c r="C12" s="1">
        <v>132.0</v>
      </c>
      <c r="D12" s="1">
        <v>162.0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-49.0</v>
      </c>
      <c r="C13" s="1">
        <v>-11.0</v>
      </c>
      <c r="D13" s="1">
        <v>-29.0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7.0</v>
      </c>
      <c r="C14" s="1">
        <v>120.0</v>
      </c>
      <c r="D14" s="1">
        <v>133.0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0.0</v>
      </c>
      <c r="C15" s="1">
        <v>0.0</v>
      </c>
      <c r="D15" s="1">
        <v>82.0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0.0</v>
      </c>
      <c r="C16" s="1">
        <v>0.0</v>
      </c>
      <c r="D16" s="1">
        <v>57.0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0.0</v>
      </c>
      <c r="C17" s="1">
        <v>0.0</v>
      </c>
      <c r="D17" s="1">
        <v>17.0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2.0</v>
      </c>
      <c r="C18" s="1">
        <v>0.0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23.0</v>
      </c>
      <c r="C19" s="1">
        <v>88.0</v>
      </c>
      <c r="D19" s="1">
        <v>389.0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43.0</v>
      </c>
      <c r="C20" s="1">
        <v>245.0</v>
      </c>
      <c r="D20" s="1">
        <v>741.0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1.0</v>
      </c>
      <c r="C22" s="1">
        <v>6.0</v>
      </c>
      <c r="D22" s="1">
        <v>14.0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37.0</v>
      </c>
      <c r="C23" s="1">
        <v>85.0</v>
      </c>
      <c r="D23" s="1">
        <v>21.0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4.0</v>
      </c>
      <c r="C24" s="1">
        <v>77.0</v>
      </c>
      <c r="D24" s="1">
        <v>64.0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19.0</v>
      </c>
      <c r="C25" s="1">
        <v>49.0</v>
      </c>
      <c r="D25" s="1">
        <v>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14.0</v>
      </c>
      <c r="D26" s="1">
        <v>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47.0</v>
      </c>
      <c r="D27" s="1">
        <v>7.0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6.0</v>
      </c>
      <c r="C28" s="1">
        <v>100.0</v>
      </c>
      <c r="D28" s="1">
        <v>113.0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51.0</v>
      </c>
      <c r="D29" s="1">
        <v>123.0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30.0</v>
      </c>
      <c r="C30" s="1">
        <v>1.0</v>
      </c>
      <c r="D30" s="1">
        <v>14.0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2.0</v>
      </c>
      <c r="D31" s="1">
        <v>60.0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85.0</v>
      </c>
      <c r="C32" s="1">
        <v>1.0</v>
      </c>
      <c r="D32" s="1">
        <v>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7.0</v>
      </c>
      <c r="C33" s="1">
        <v>157.0</v>
      </c>
      <c r="D33" s="1">
        <v>253.0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24.0</v>
      </c>
      <c r="C34" s="1">
        <v>98.0</v>
      </c>
      <c r="D34" s="1">
        <v>98.0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24.0</v>
      </c>
      <c r="C35" s="1">
        <v>98.0</v>
      </c>
      <c r="D35" s="1">
        <v>98.0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0.0</v>
      </c>
      <c r="C36" s="1">
        <v>0.0</v>
      </c>
      <c r="D36" s="1">
        <v>88.0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20.0</v>
      </c>
      <c r="C37" s="1">
        <v>29.0</v>
      </c>
      <c r="D37" s="1">
        <v>576.0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-9.0</v>
      </c>
      <c r="C38" s="1">
        <v>-40.0</v>
      </c>
      <c r="D38" s="1">
        <v>-100.0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0.0</v>
      </c>
      <c r="C39" s="1">
        <v>0.0</v>
      </c>
      <c r="D39" s="1">
        <v>10.0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11.0</v>
      </c>
      <c r="C40" s="1">
        <v>-10.0</v>
      </c>
      <c r="D40" s="1">
        <v>488.0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35.0</v>
      </c>
      <c r="C41" s="1">
        <v>87.0</v>
      </c>
      <c r="D41" s="1">
        <v>488.0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43.0</v>
      </c>
      <c r="C42" s="1">
        <v>245.0</v>
      </c>
      <c r="D42" s="1">
        <v>741.0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27.0</v>
      </c>
      <c r="C44" s="1">
        <v>43.0</v>
      </c>
      <c r="D44" s="1">
        <v>89.0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27.0</v>
      </c>
      <c r="C45" s="1">
        <v>43.0</v>
      </c>
      <c r="D45" s="1">
        <v>88.0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 t="s">
        <v>109</v>
      </c>
      <c r="C46" s="1" t="s">
        <v>110</v>
      </c>
      <c r="D46" s="1" t="s">
        <v>111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11.0</v>
      </c>
      <c r="C47" s="1">
        <v>-10.0</v>
      </c>
      <c r="D47" s="1">
        <v>413.0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 t="s">
        <v>109</v>
      </c>
      <c r="C48" s="1" t="s">
        <v>110</v>
      </c>
      <c r="D48" s="1" t="s">
        <v>114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4.0</v>
      </c>
      <c r="C49" s="1">
        <v>131.0</v>
      </c>
      <c r="D49" s="1">
        <v>204.0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-2.0</v>
      </c>
      <c r="C50" s="1">
        <v>110.0</v>
      </c>
      <c r="D50" s="1">
        <v>173.0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0.0</v>
      </c>
      <c r="C51" s="1">
        <v>6.0</v>
      </c>
      <c r="D51" s="1">
        <v>6.0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0.0</v>
      </c>
      <c r="C52" s="1">
        <v>0.0</v>
      </c>
      <c r="D52" s="1">
        <v>82.0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0.0</v>
      </c>
      <c r="C53" s="1">
        <v>3.0</v>
      </c>
      <c r="D53" s="1">
        <v>3.0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0.0</v>
      </c>
      <c r="C54" s="1">
        <v>1.0</v>
      </c>
      <c r="D54" s="1">
        <v>5.0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7.0</v>
      </c>
      <c r="C55" s="1">
        <v>95.0</v>
      </c>
      <c r="D55" s="1">
        <v>8.0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122</v>
      </c>
      <c r="B56" s="1">
        <v>0.0</v>
      </c>
      <c r="C56" s="1">
        <v>0.0</v>
      </c>
      <c r="D56" s="1">
        <v>219.0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</v>
      </c>
      <c r="B2" s="1">
        <v>0.0</v>
      </c>
      <c r="C2" s="1">
        <v>5.0</v>
      </c>
      <c r="D2" s="1">
        <v>27.0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</v>
      </c>
      <c r="B3" s="1">
        <v>7.0</v>
      </c>
      <c r="C3" s="1">
        <v>68.0</v>
      </c>
      <c r="D3" s="1">
        <v>93.0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</v>
      </c>
      <c r="B4" s="1">
        <v>7.0</v>
      </c>
      <c r="C4" s="1">
        <v>73.0</v>
      </c>
      <c r="D4" s="1">
        <v>121.0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</v>
      </c>
      <c r="B5" s="1">
        <v>2.0</v>
      </c>
      <c r="C5" s="1">
        <v>25.0</v>
      </c>
      <c r="D5" s="1">
        <v>68.0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</v>
      </c>
      <c r="B6" s="1">
        <v>4.0</v>
      </c>
      <c r="C6" s="1">
        <v>47.0</v>
      </c>
      <c r="D6" s="1">
        <v>52.0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</v>
      </c>
      <c r="B7" s="1">
        <v>20.0</v>
      </c>
      <c r="C7" s="1">
        <v>31.0</v>
      </c>
      <c r="D7" s="1">
        <v>70.0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</v>
      </c>
      <c r="B8" s="1">
        <v>67.0</v>
      </c>
      <c r="C8" s="1">
        <v>11.0</v>
      </c>
      <c r="D8" s="1">
        <v>21.0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</v>
      </c>
      <c r="B9" s="1">
        <v>2.0</v>
      </c>
      <c r="C9" s="1">
        <v>30.0</v>
      </c>
      <c r="D9" s="1">
        <v>-65.0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</v>
      </c>
      <c r="B10" s="1">
        <v>23.0</v>
      </c>
      <c r="C10" s="1">
        <v>73.0</v>
      </c>
      <c r="D10" s="1">
        <v>26.0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</v>
      </c>
      <c r="B11" s="1">
        <v>-18.0</v>
      </c>
      <c r="C11" s="1">
        <v>-25.0</v>
      </c>
      <c r="D11" s="1">
        <v>26.0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</v>
      </c>
      <c r="B12" s="1">
        <v>-34.0</v>
      </c>
      <c r="C12" s="1">
        <v>-6.0</v>
      </c>
      <c r="D12" s="1">
        <v>-23.0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</v>
      </c>
      <c r="B13" s="1">
        <v>-34.0</v>
      </c>
      <c r="C13" s="1">
        <v>-6.0</v>
      </c>
      <c r="D13" s="1">
        <v>-23.0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>
        <v>0.0</v>
      </c>
      <c r="C14" s="1">
        <v>0.0</v>
      </c>
      <c r="D14" s="1">
        <v>12.0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</v>
      </c>
      <c r="B15" s="1">
        <v>0.0</v>
      </c>
      <c r="C15" s="1">
        <v>0.0</v>
      </c>
      <c r="D15" s="1">
        <v>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</v>
      </c>
      <c r="B16" s="1">
        <v>-19.0</v>
      </c>
      <c r="C16" s="1">
        <v>-32.0</v>
      </c>
      <c r="D16" s="1">
        <v>17.0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</v>
      </c>
      <c r="B17" s="1">
        <v>0.0</v>
      </c>
      <c r="C17" s="1">
        <v>0.0</v>
      </c>
      <c r="D17" s="1">
        <v>-4.0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</v>
      </c>
      <c r="B18" s="1">
        <v>0.0</v>
      </c>
      <c r="C18" s="1">
        <v>5.0</v>
      </c>
      <c r="D18" s="1">
        <v>-88.0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</v>
      </c>
      <c r="B19" s="1">
        <v>0.0</v>
      </c>
      <c r="C19" s="1">
        <v>0.0</v>
      </c>
      <c r="D19" s="1">
        <v>-63.0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>
        <v>0.0</v>
      </c>
      <c r="C20" s="1">
        <v>0.0</v>
      </c>
      <c r="D20" s="1">
        <v>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</v>
      </c>
      <c r="B21" s="1">
        <v>0.0</v>
      </c>
      <c r="C21" s="1">
        <v>0.0</v>
      </c>
      <c r="D21" s="1">
        <v>23.0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</v>
      </c>
      <c r="B22" s="1">
        <v>-19.0</v>
      </c>
      <c r="C22" s="1">
        <v>-26.0</v>
      </c>
      <c r="D22" s="1">
        <v>11.0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</v>
      </c>
      <c r="B23" s="1">
        <v>-3.0</v>
      </c>
      <c r="C23" s="1">
        <v>5.0</v>
      </c>
      <c r="D23" s="1">
        <v>-84.0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</v>
      </c>
      <c r="B24" s="1">
        <v>-15.0</v>
      </c>
      <c r="C24" s="1">
        <v>-31.0</v>
      </c>
      <c r="D24" s="1">
        <v>12.0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1">
        <v>-15.0</v>
      </c>
      <c r="C25" s="1">
        <v>-31.0</v>
      </c>
      <c r="D25" s="1">
        <v>12.0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>
        <v>-15.0</v>
      </c>
      <c r="C26" s="1">
        <v>-31.0</v>
      </c>
      <c r="D26" s="1">
        <v>12.0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1">
        <v>-15.0</v>
      </c>
      <c r="C27" s="1">
        <v>-31.0</v>
      </c>
      <c r="D27" s="1">
        <v>12.0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1">
        <v>-15.0</v>
      </c>
      <c r="C28" s="1">
        <v>-31.0</v>
      </c>
      <c r="D28" s="1">
        <v>12.0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151</v>
      </c>
      <c r="B30" s="1" t="s">
        <v>152</v>
      </c>
      <c r="C30" s="1" t="s">
        <v>153</v>
      </c>
      <c r="D30" s="1" t="s">
        <v>154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155</v>
      </c>
      <c r="B31" s="1" t="s">
        <v>152</v>
      </c>
      <c r="C31" s="1" t="s">
        <v>153</v>
      </c>
      <c r="D31" s="1" t="s">
        <v>154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156</v>
      </c>
      <c r="B32" s="1">
        <v>27.0</v>
      </c>
      <c r="C32" s="1">
        <v>34.0</v>
      </c>
      <c r="D32" s="1">
        <v>51.0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 t="s">
        <v>152</v>
      </c>
      <c r="C33" s="1" t="s">
        <v>153</v>
      </c>
      <c r="D33" s="1" t="s">
        <v>158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 t="s">
        <v>152</v>
      </c>
      <c r="C34" s="1" t="s">
        <v>153</v>
      </c>
      <c r="D34" s="1" t="s">
        <v>158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160</v>
      </c>
      <c r="B35" s="1">
        <v>27.0</v>
      </c>
      <c r="C35" s="1">
        <v>34.0</v>
      </c>
      <c r="D35" s="1">
        <v>55.0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161</v>
      </c>
      <c r="B36" s="1" t="s">
        <v>162</v>
      </c>
      <c r="C36" s="1" t="s">
        <v>163</v>
      </c>
      <c r="D36" s="1" t="s">
        <v>164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 t="s">
        <v>162</v>
      </c>
      <c r="C37" s="1" t="s">
        <v>163</v>
      </c>
      <c r="D37" s="1" t="s">
        <v>166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-18.0</v>
      </c>
      <c r="C39" s="1">
        <v>-13.0</v>
      </c>
      <c r="D39" s="1">
        <v>47.0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-18.0</v>
      </c>
      <c r="C40" s="1">
        <v>-25.0</v>
      </c>
      <c r="D40" s="1">
        <v>26.0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-18.0</v>
      </c>
      <c r="C41" s="1">
        <v>-25.0</v>
      </c>
      <c r="D41" s="1">
        <v>26.0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-10.0</v>
      </c>
      <c r="C42" s="1">
        <v>-12.0</v>
      </c>
      <c r="D42" s="1">
        <v>24.0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1">
        <v>7.0</v>
      </c>
      <c r="C43" s="1">
        <v>73.0</v>
      </c>
      <c r="D43" s="1">
        <v>121.0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172</v>
      </c>
      <c r="B44" s="1" t="s">
        <v>173</v>
      </c>
      <c r="C44" s="1" t="s">
        <v>174</v>
      </c>
      <c r="D44" s="1" t="s">
        <v>175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0.0</v>
      </c>
      <c r="C45" s="1">
        <v>0.0</v>
      </c>
      <c r="D45" s="1">
        <v>84.0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0.0</v>
      </c>
      <c r="C46" s="1">
        <v>0.0</v>
      </c>
      <c r="D46" s="1">
        <v>84.0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-3.0</v>
      </c>
      <c r="C47" s="1">
        <v>5.0</v>
      </c>
      <c r="D47" s="1">
        <v>-1.0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179</v>
      </c>
      <c r="B48" s="1">
        <v>-3.0</v>
      </c>
      <c r="C48" s="1">
        <v>5.0</v>
      </c>
      <c r="D48" s="1">
        <v>-1.0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180</v>
      </c>
      <c r="B49" s="1">
        <v>-11.0</v>
      </c>
      <c r="C49" s="1">
        <v>-20.0</v>
      </c>
      <c r="D49" s="1">
        <v>10.0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181</v>
      </c>
      <c r="B50" s="1">
        <v>0.0</v>
      </c>
      <c r="C50" s="1">
        <v>0.0</v>
      </c>
      <c r="D50" s="1">
        <v>70.0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182</v>
      </c>
      <c r="B51" s="1">
        <v>0.0</v>
      </c>
      <c r="C51" s="1">
        <v>0.0</v>
      </c>
      <c r="D51" s="1">
        <v>0.0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183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184</v>
      </c>
      <c r="B53" s="1">
        <v>20.0</v>
      </c>
      <c r="C53" s="1">
        <v>31.0</v>
      </c>
      <c r="D53" s="1">
        <v>70.0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185</v>
      </c>
      <c r="B54" s="1">
        <v>12.0</v>
      </c>
      <c r="C54" s="1">
        <v>83.0</v>
      </c>
      <c r="D54" s="1">
        <v>51.0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186</v>
      </c>
      <c r="B55" s="1">
        <v>0.0</v>
      </c>
      <c r="C55" s="1">
        <v>67.0</v>
      </c>
      <c r="D55" s="1">
        <v>1.0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187</v>
      </c>
      <c r="B56" s="1">
        <v>0.0</v>
      </c>
      <c r="C56" s="1">
        <v>15.0</v>
      </c>
      <c r="D56" s="1">
        <v>-51.0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188</v>
      </c>
      <c r="B57" s="1">
        <v>17.0</v>
      </c>
      <c r="C57" s="1">
        <v>9.0</v>
      </c>
      <c r="D57" s="1">
        <v>24.0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189</v>
      </c>
      <c r="B58" s="1">
        <v>17.0</v>
      </c>
      <c r="C58" s="1">
        <v>9.0</v>
      </c>
      <c r="D58" s="1">
        <v>24.0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191</v>
      </c>
      <c r="B3" s="1">
        <v>0.0</v>
      </c>
      <c r="C3" s="1" t="s">
        <v>192</v>
      </c>
      <c r="D3" s="1" t="s">
        <v>193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194</v>
      </c>
      <c r="B4" s="1">
        <v>0.0</v>
      </c>
      <c r="C4" s="1" t="s">
        <v>195</v>
      </c>
      <c r="D4" s="1" t="s">
        <v>196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197</v>
      </c>
      <c r="B5" s="1">
        <v>0.0</v>
      </c>
      <c r="C5" s="1" t="s">
        <v>198</v>
      </c>
      <c r="D5" s="1" t="s">
        <v>199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200</v>
      </c>
      <c r="B6" s="1">
        <v>0.0</v>
      </c>
      <c r="C6" s="1">
        <v>-1.0</v>
      </c>
      <c r="D6" s="1" t="s">
        <v>201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203</v>
      </c>
      <c r="B8" s="1" t="s">
        <v>204</v>
      </c>
      <c r="C8" s="1" t="s">
        <v>205</v>
      </c>
      <c r="D8" s="1" t="s">
        <v>206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207</v>
      </c>
      <c r="B9" s="1" t="s">
        <v>208</v>
      </c>
      <c r="C9" s="1" t="s">
        <v>209</v>
      </c>
      <c r="D9" s="1">
        <v>58.0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210</v>
      </c>
      <c r="B10" s="1" t="s">
        <v>211</v>
      </c>
      <c r="C10" s="1" t="s">
        <v>212</v>
      </c>
      <c r="D10" s="1" t="s">
        <v>213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214</v>
      </c>
      <c r="B11" s="1" t="s">
        <v>215</v>
      </c>
      <c r="C11" s="1" t="s">
        <v>216</v>
      </c>
      <c r="D11" s="1" t="s">
        <v>217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218</v>
      </c>
      <c r="B12" s="1" t="s">
        <v>215</v>
      </c>
      <c r="C12" s="1" t="s">
        <v>216</v>
      </c>
      <c r="D12" s="1" t="s">
        <v>217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219</v>
      </c>
      <c r="B13" s="1" t="s">
        <v>220</v>
      </c>
      <c r="C13" s="1" t="s">
        <v>221</v>
      </c>
      <c r="D13" s="1" t="s">
        <v>222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223</v>
      </c>
      <c r="B14" s="1" t="s">
        <v>220</v>
      </c>
      <c r="C14" s="1" t="s">
        <v>221</v>
      </c>
      <c r="D14" s="1" t="s">
        <v>222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224</v>
      </c>
      <c r="B15" s="1" t="s">
        <v>220</v>
      </c>
      <c r="C15" s="1" t="s">
        <v>221</v>
      </c>
      <c r="D15" s="1" t="s">
        <v>222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225</v>
      </c>
      <c r="B16" s="1" t="s">
        <v>226</v>
      </c>
      <c r="C16" s="1" t="s">
        <v>227</v>
      </c>
      <c r="D16" s="1" t="s">
        <v>228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229</v>
      </c>
      <c r="B17" s="1">
        <v>0.0</v>
      </c>
      <c r="C17" s="1" t="s">
        <v>230</v>
      </c>
      <c r="D17" s="1" t="s">
        <v>231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232</v>
      </c>
      <c r="B18" s="1">
        <v>0.0</v>
      </c>
      <c r="C18" s="1" t="s">
        <v>233</v>
      </c>
      <c r="D18" s="1" t="s">
        <v>234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235</v>
      </c>
      <c r="B20" s="1">
        <v>0.0</v>
      </c>
      <c r="C20" s="1" t="s">
        <v>236</v>
      </c>
      <c r="D20" s="1" t="s">
        <v>237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238</v>
      </c>
      <c r="B21" s="1">
        <v>0.0</v>
      </c>
      <c r="C21" s="1" t="s">
        <v>239</v>
      </c>
      <c r="D21" s="1" t="s">
        <v>240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241</v>
      </c>
      <c r="B22" s="1">
        <v>0.0</v>
      </c>
      <c r="C22" s="1">
        <v>0.0</v>
      </c>
      <c r="D22" s="1" t="s">
        <v>242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244</v>
      </c>
      <c r="B24" s="1" t="s">
        <v>245</v>
      </c>
      <c r="C24" s="1" t="s">
        <v>246</v>
      </c>
      <c r="D24" s="1" t="s">
        <v>247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248</v>
      </c>
      <c r="B25" s="1" t="s">
        <v>249</v>
      </c>
      <c r="C25" s="1" t="s">
        <v>250</v>
      </c>
      <c r="D25" s="1" t="s">
        <v>251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252</v>
      </c>
      <c r="B26" s="1" t="s">
        <v>253</v>
      </c>
      <c r="C26" s="1" t="s">
        <v>254</v>
      </c>
      <c r="D26" s="1" t="s">
        <v>255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256</v>
      </c>
      <c r="B27" s="1">
        <v>0.0</v>
      </c>
      <c r="C27" s="1">
        <v>0.0</v>
      </c>
      <c r="D27" s="1" t="s">
        <v>257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258</v>
      </c>
      <c r="B28" s="1">
        <v>0.0</v>
      </c>
      <c r="C28" s="1" t="s">
        <v>259</v>
      </c>
      <c r="D28" s="1" t="s">
        <v>260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262</v>
      </c>
      <c r="B30" s="1" t="s">
        <v>263</v>
      </c>
      <c r="C30" s="1" t="s">
        <v>264</v>
      </c>
      <c r="D30" s="1" t="s">
        <v>265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266</v>
      </c>
      <c r="B31" s="1" t="s">
        <v>267</v>
      </c>
      <c r="C31" s="1" t="s">
        <v>268</v>
      </c>
      <c r="D31" s="1" t="s">
        <v>269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270</v>
      </c>
      <c r="B32" s="1" t="s">
        <v>271</v>
      </c>
      <c r="C32" s="1" t="s">
        <v>272</v>
      </c>
      <c r="D32" s="1" t="s">
        <v>273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274</v>
      </c>
      <c r="B33" s="1" t="s">
        <v>275</v>
      </c>
      <c r="C33" s="1" t="s">
        <v>276</v>
      </c>
      <c r="D33" s="1" t="s">
        <v>277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278</v>
      </c>
      <c r="B34" s="1" t="s">
        <v>279</v>
      </c>
      <c r="C34" s="1" t="s">
        <v>280</v>
      </c>
      <c r="D34" s="1" t="s">
        <v>281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282</v>
      </c>
      <c r="B35" s="1" t="s">
        <v>283</v>
      </c>
      <c r="C35" s="1" t="s">
        <v>284</v>
      </c>
      <c r="D35" s="1" t="s">
        <v>285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286</v>
      </c>
      <c r="B36" s="1" t="s">
        <v>287</v>
      </c>
      <c r="C36" s="1" t="s">
        <v>288</v>
      </c>
      <c r="D36" s="1" t="s">
        <v>289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290</v>
      </c>
      <c r="B37" s="1" t="s">
        <v>291</v>
      </c>
      <c r="C37" s="1" t="s">
        <v>292</v>
      </c>
      <c r="D37" s="1" t="s">
        <v>293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294</v>
      </c>
      <c r="B38" s="1" t="s">
        <v>110</v>
      </c>
      <c r="C38" s="1" t="s">
        <v>295</v>
      </c>
      <c r="D38" s="1" t="s">
        <v>296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297</v>
      </c>
      <c r="B39" s="1" t="s">
        <v>298</v>
      </c>
      <c r="C39" s="1" t="s">
        <v>299</v>
      </c>
      <c r="D39" s="1" t="s">
        <v>300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301</v>
      </c>
      <c r="B40" s="1" t="s">
        <v>110</v>
      </c>
      <c r="C40" s="1" t="s">
        <v>302</v>
      </c>
      <c r="D40" s="1" t="s">
        <v>303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304</v>
      </c>
      <c r="B41" s="1" t="s">
        <v>298</v>
      </c>
      <c r="C41" s="1" t="s">
        <v>305</v>
      </c>
      <c r="D41" s="1" t="s">
        <v>306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308</v>
      </c>
      <c r="B43" s="1">
        <v>0.0</v>
      </c>
      <c r="C43" s="1" t="s">
        <v>309</v>
      </c>
      <c r="D43" s="1" t="s">
        <v>310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311</v>
      </c>
      <c r="B44" s="1">
        <v>0.0</v>
      </c>
      <c r="C44" s="1" t="s">
        <v>312</v>
      </c>
      <c r="D44" s="1" t="s">
        <v>313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314</v>
      </c>
      <c r="B45" s="1">
        <v>0.0</v>
      </c>
      <c r="C45" s="1" t="s">
        <v>315</v>
      </c>
      <c r="D45" s="1" t="s">
        <v>316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317</v>
      </c>
      <c r="B46" s="1">
        <v>0.0</v>
      </c>
      <c r="C46" s="1" t="s">
        <v>318</v>
      </c>
      <c r="D46" s="1" t="s">
        <v>319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320</v>
      </c>
      <c r="B47" s="1">
        <v>0.0</v>
      </c>
      <c r="C47" s="1" t="s">
        <v>318</v>
      </c>
      <c r="D47" s="1" t="s">
        <v>321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322</v>
      </c>
      <c r="B48" s="1">
        <v>0.0</v>
      </c>
      <c r="C48" s="1" t="s">
        <v>323</v>
      </c>
      <c r="D48" s="1" t="s">
        <v>324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325</v>
      </c>
      <c r="B49" s="1">
        <v>0.0</v>
      </c>
      <c r="C49" s="1" t="s">
        <v>323</v>
      </c>
      <c r="D49" s="1" t="s">
        <v>324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326</v>
      </c>
      <c r="B50" s="1">
        <v>0.0</v>
      </c>
      <c r="C50" s="1" t="s">
        <v>327</v>
      </c>
      <c r="D50" s="1" t="s">
        <v>328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329</v>
      </c>
      <c r="B51" s="1">
        <v>0.0</v>
      </c>
      <c r="C51" s="1" t="s">
        <v>330</v>
      </c>
      <c r="D51" s="1" t="s">
        <v>331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332</v>
      </c>
      <c r="B52" s="1">
        <v>0.0</v>
      </c>
      <c r="C52" s="1">
        <v>0.0</v>
      </c>
      <c r="D52" s="1" t="s">
        <v>333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334</v>
      </c>
      <c r="B53" s="1">
        <v>0.0</v>
      </c>
      <c r="C53" s="1">
        <v>0.0</v>
      </c>
      <c r="D53" s="1" t="s">
        <v>335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336</v>
      </c>
      <c r="B54" s="1">
        <v>0.0</v>
      </c>
      <c r="C54" s="1" t="s">
        <v>337</v>
      </c>
      <c r="D54" s="1" t="s">
        <v>338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339</v>
      </c>
      <c r="B55" s="1">
        <v>0.0</v>
      </c>
      <c r="C55" s="1" t="s">
        <v>340</v>
      </c>
      <c r="D55" s="1" t="s">
        <v>341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342</v>
      </c>
      <c r="B56" s="1">
        <v>0.0</v>
      </c>
      <c r="C56" s="1" t="s">
        <v>340</v>
      </c>
      <c r="D56" s="1" t="s">
        <v>343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344</v>
      </c>
      <c r="B57" s="1">
        <v>0.0</v>
      </c>
      <c r="C57" s="1" t="s">
        <v>345</v>
      </c>
      <c r="D57" s="1" t="s">
        <v>346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347</v>
      </c>
      <c r="B58" s="1">
        <v>0.0</v>
      </c>
      <c r="C58" s="1">
        <v>6.0</v>
      </c>
      <c r="D58" s="1" t="s">
        <v>348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349</v>
      </c>
      <c r="B59" s="1">
        <v>0.0</v>
      </c>
      <c r="C59" s="1">
        <v>0.0</v>
      </c>
      <c r="D59" s="1" t="s">
        <v>350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351</v>
      </c>
      <c r="B60" s="1">
        <v>0.0</v>
      </c>
      <c r="C60" s="1">
        <v>0.0</v>
      </c>
      <c r="D60" s="1" t="s">
        <v>352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354</v>
      </c>
      <c r="B62" s="1">
        <v>0.0</v>
      </c>
      <c r="C62" s="1">
        <v>0.0</v>
      </c>
      <c r="D62" s="1" t="s">
        <v>355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356</v>
      </c>
      <c r="B63" s="1">
        <v>0.0</v>
      </c>
      <c r="C63" s="1">
        <v>0.0</v>
      </c>
      <c r="D63" s="1" t="s">
        <v>357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358</v>
      </c>
      <c r="B64" s="1">
        <v>0.0</v>
      </c>
      <c r="C64" s="1">
        <v>0.0</v>
      </c>
      <c r="D64" s="1" t="s">
        <v>359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360</v>
      </c>
      <c r="B65" s="1">
        <v>0.0</v>
      </c>
      <c r="C65" s="1">
        <v>0.0</v>
      </c>
      <c r="D65" s="1" t="s">
        <v>361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362</v>
      </c>
      <c r="B66" s="1">
        <v>0.0</v>
      </c>
      <c r="C66" s="1">
        <v>0.0</v>
      </c>
      <c r="D66" s="1" t="s">
        <v>363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364</v>
      </c>
      <c r="B67" s="1">
        <v>0.0</v>
      </c>
      <c r="C67" s="1">
        <v>0.0</v>
      </c>
      <c r="D67" s="1" t="s">
        <v>365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366</v>
      </c>
      <c r="B68" s="1">
        <v>0.0</v>
      </c>
      <c r="C68" s="1">
        <v>0.0</v>
      </c>
      <c r="D68" s="1" t="s">
        <v>365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367</v>
      </c>
      <c r="B69" s="1">
        <v>0.0</v>
      </c>
      <c r="C69" s="1">
        <v>0.0</v>
      </c>
      <c r="D69" s="1" t="s">
        <v>368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369</v>
      </c>
      <c r="B70" s="1">
        <v>0.0</v>
      </c>
      <c r="C70" s="1">
        <v>0.0</v>
      </c>
      <c r="D70" s="1" t="s">
        <v>370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371</v>
      </c>
      <c r="B71" s="1">
        <v>0.0</v>
      </c>
      <c r="C71" s="1">
        <v>0.0</v>
      </c>
      <c r="D71" s="1" t="s">
        <v>372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373</v>
      </c>
      <c r="B72" s="1">
        <v>0.0</v>
      </c>
      <c r="C72" s="1">
        <v>0.0</v>
      </c>
      <c r="D72" s="1" t="s">
        <v>374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375</v>
      </c>
      <c r="B73" s="1">
        <v>0.0</v>
      </c>
      <c r="C73" s="1">
        <v>0.0</v>
      </c>
      <c r="D73" s="1" t="s">
        <v>376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377</v>
      </c>
      <c r="B74" s="1">
        <v>0.0</v>
      </c>
      <c r="C74" s="1">
        <v>0.0</v>
      </c>
      <c r="D74" s="1" t="s">
        <v>378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379</v>
      </c>
      <c r="B75" s="1">
        <v>0.0</v>
      </c>
      <c r="C75" s="1">
        <v>0.0</v>
      </c>
      <c r="D75" s="1" t="s">
        <v>380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381</v>
      </c>
      <c r="B76" s="1">
        <v>0.0</v>
      </c>
      <c r="C76" s="1">
        <v>0.0</v>
      </c>
      <c r="D76" s="1" t="s">
        <v>382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383</v>
      </c>
      <c r="B1" s="1" t="s">
        <v>384</v>
      </c>
      <c r="C1" s="1" t="s">
        <v>385</v>
      </c>
      <c r="D1" s="1" t="s">
        <v>386</v>
      </c>
      <c r="E1" s="1" t="s">
        <v>387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388</v>
      </c>
      <c r="B2" s="1" t="s">
        <v>389</v>
      </c>
      <c r="C2" s="1" t="s">
        <v>390</v>
      </c>
      <c r="D2" s="1" t="s">
        <v>390</v>
      </c>
      <c r="E2" s="1" t="s">
        <v>391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392</v>
      </c>
      <c r="B3" s="1" t="s">
        <v>391</v>
      </c>
      <c r="C3" s="1" t="s">
        <v>393</v>
      </c>
      <c r="D3" s="1" t="s">
        <v>394</v>
      </c>
      <c r="E3" s="1" t="s">
        <v>391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395</v>
      </c>
      <c r="B4" s="1" t="s">
        <v>389</v>
      </c>
      <c r="C4" s="1" t="s">
        <v>390</v>
      </c>
      <c r="D4" s="1" t="s">
        <v>390</v>
      </c>
      <c r="E4" s="1" t="s">
        <v>390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392</v>
      </c>
      <c r="B5" s="1" t="s">
        <v>391</v>
      </c>
      <c r="C5" s="1" t="s">
        <v>393</v>
      </c>
      <c r="D5" s="1" t="s">
        <v>394</v>
      </c>
      <c r="E5" s="1" t="s">
        <v>394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396</v>
      </c>
      <c r="B6" s="1" t="s">
        <v>391</v>
      </c>
      <c r="C6" s="1" t="s">
        <v>397</v>
      </c>
      <c r="D6" s="1" t="s">
        <v>398</v>
      </c>
      <c r="E6" s="1" t="s">
        <v>399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400</v>
      </c>
      <c r="B7" s="1" t="s">
        <v>391</v>
      </c>
      <c r="C7" s="1" t="s">
        <v>391</v>
      </c>
      <c r="D7" s="1" t="s">
        <v>391</v>
      </c>
      <c r="E7" s="1" t="s">
        <v>391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401</v>
      </c>
      <c r="B8" s="1" t="s">
        <v>391</v>
      </c>
      <c r="C8" s="1" t="s">
        <v>391</v>
      </c>
      <c r="D8" s="1" t="s">
        <v>402</v>
      </c>
      <c r="E8" s="1" t="s">
        <v>403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404</v>
      </c>
      <c r="B9" s="1" t="s">
        <v>391</v>
      </c>
      <c r="C9" s="1" t="s">
        <v>405</v>
      </c>
      <c r="D9" s="1" t="s">
        <v>406</v>
      </c>
      <c r="E9" s="1" t="s">
        <v>407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408</v>
      </c>
      <c r="B10" s="1" t="s">
        <v>391</v>
      </c>
      <c r="C10" s="1" t="s">
        <v>405</v>
      </c>
      <c r="D10" s="1" t="s">
        <v>406</v>
      </c>
      <c r="E10" s="1" t="s">
        <v>407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409</v>
      </c>
      <c r="B11" s="1" t="s">
        <v>403</v>
      </c>
      <c r="C11" s="1" t="s">
        <v>410</v>
      </c>
      <c r="D11" s="1" t="s">
        <v>411</v>
      </c>
      <c r="E11" s="1" t="s">
        <v>412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413</v>
      </c>
      <c r="B12" s="1" t="s">
        <v>391</v>
      </c>
      <c r="C12" s="1" t="s">
        <v>414</v>
      </c>
      <c r="D12" s="1" t="s">
        <v>415</v>
      </c>
      <c r="E12" s="1" t="s">
        <v>416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417</v>
      </c>
      <c r="B13" s="1" t="s">
        <v>391</v>
      </c>
      <c r="C13" s="1" t="s">
        <v>391</v>
      </c>
      <c r="D13" s="1" t="s">
        <v>391</v>
      </c>
      <c r="E13" s="1" t="s">
        <v>391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418</v>
      </c>
      <c r="B14" s="1" t="s">
        <v>391</v>
      </c>
      <c r="C14" s="1" t="s">
        <v>391</v>
      </c>
      <c r="D14" s="1" t="s">
        <v>391</v>
      </c>
      <c r="E14" s="1" t="s">
        <v>391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419</v>
      </c>
      <c r="B15" s="1" t="s">
        <v>391</v>
      </c>
      <c r="C15" s="1" t="s">
        <v>391</v>
      </c>
      <c r="D15" s="1" t="s">
        <v>391</v>
      </c>
      <c r="E15" s="1" t="s">
        <v>391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420</v>
      </c>
      <c r="B16" s="1" t="s">
        <v>391</v>
      </c>
      <c r="C16" s="1" t="s">
        <v>391</v>
      </c>
      <c r="D16" s="1" t="s">
        <v>391</v>
      </c>
      <c r="E16" s="1" t="s">
        <v>391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421</v>
      </c>
      <c r="B17" s="1" t="s">
        <v>391</v>
      </c>
      <c r="C17" s="1" t="s">
        <v>422</v>
      </c>
      <c r="D17" s="1" t="s">
        <v>423</v>
      </c>
      <c r="E17" s="1" t="s">
        <v>424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425</v>
      </c>
      <c r="B18" s="1" t="s">
        <v>391</v>
      </c>
      <c r="C18" s="1" t="s">
        <v>391</v>
      </c>
      <c r="D18" s="1" t="s">
        <v>391</v>
      </c>
      <c r="E18" s="1" t="s">
        <v>391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426</v>
      </c>
      <c r="B19" s="1" t="s">
        <v>391</v>
      </c>
      <c r="C19" s="1" t="s">
        <v>427</v>
      </c>
      <c r="D19" s="1" t="s">
        <v>428</v>
      </c>
      <c r="E19" s="1" t="s">
        <v>429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430</v>
      </c>
      <c r="B20" s="1" t="s">
        <v>431</v>
      </c>
      <c r="C20" s="1" t="s">
        <v>432</v>
      </c>
      <c r="D20" s="1" t="s">
        <v>433</v>
      </c>
      <c r="E20" s="1" t="s">
        <v>434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435</v>
      </c>
      <c r="B21" s="1" t="s">
        <v>391</v>
      </c>
      <c r="C21" s="1" t="s">
        <v>436</v>
      </c>
      <c r="D21" s="1" t="s">
        <v>437</v>
      </c>
      <c r="E21" s="1" t="s">
        <v>438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439</v>
      </c>
      <c r="B22" s="1" t="s">
        <v>391</v>
      </c>
      <c r="C22" s="1" t="s">
        <v>440</v>
      </c>
      <c r="D22" s="1" t="s">
        <v>441</v>
      </c>
      <c r="E22" s="1" t="s">
        <v>442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</v>
      </c>
      <c r="B23" s="1" t="s">
        <v>391</v>
      </c>
      <c r="C23" s="1" t="s">
        <v>391</v>
      </c>
      <c r="D23" s="1" t="s">
        <v>391</v>
      </c>
      <c r="E23" s="1" t="s">
        <v>391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443</v>
      </c>
      <c r="B24" s="1" t="s">
        <v>444</v>
      </c>
      <c r="C24" s="1" t="s">
        <v>445</v>
      </c>
      <c r="D24" s="1" t="s">
        <v>445</v>
      </c>
      <c r="E24" s="1" t="s">
        <v>445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446</v>
      </c>
      <c r="B25" s="1" t="s">
        <v>447</v>
      </c>
      <c r="C25" s="1" t="s">
        <v>448</v>
      </c>
      <c r="D25" s="1" t="s">
        <v>448</v>
      </c>
      <c r="E25" s="1" t="s">
        <v>391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449</v>
      </c>
      <c r="B26" s="1" t="s">
        <v>450</v>
      </c>
      <c r="C26" s="1" t="s">
        <v>391</v>
      </c>
      <c r="D26" s="1" t="s">
        <v>391</v>
      </c>
      <c r="E26" s="1" t="s">
        <v>391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451</v>
      </c>
      <c r="B2" s="1" t="s">
        <v>452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453</v>
      </c>
      <c r="B3" s="1" t="s">
        <v>454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455</v>
      </c>
      <c r="B4" s="1" t="s">
        <v>456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457</v>
      </c>
      <c r="B5" s="1" t="s">
        <v>458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459</v>
      </c>
      <c r="B6" s="1" t="s">
        <v>460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461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462</v>
      </c>
      <c r="B8" s="1" t="s">
        <v>463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464</v>
      </c>
      <c r="B9" s="4" t="s">
        <v>465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466</v>
      </c>
      <c r="B10" s="1" t="s">
        <v>467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468</v>
      </c>
      <c r="B11" s="1" t="s">
        <v>469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470</v>
      </c>
      <c r="B12" s="1" t="s">
        <v>467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471</v>
      </c>
      <c r="B13" s="1" t="s">
        <v>472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473</v>
      </c>
      <c r="B14" s="1" t="s">
        <v>474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475</v>
      </c>
      <c r="B15" s="1" t="s">
        <v>472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476</v>
      </c>
      <c r="B16" s="1" t="s">
        <v>477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478</v>
      </c>
      <c r="B17" s="1">
        <v>219.0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479</v>
      </c>
      <c r="B18" s="1" t="s">
        <v>480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481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482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483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484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485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486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487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488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489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490</v>
      </c>
      <c r="B28" s="1">
        <v>23.5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491</v>
      </c>
      <c r="B29" s="1">
        <v>22.68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492</v>
      </c>
      <c r="B30" s="1">
        <v>22.15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493</v>
      </c>
      <c r="B31" s="1">
        <v>23.47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494</v>
      </c>
      <c r="B32" s="1">
        <v>23.5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495</v>
      </c>
      <c r="B33" s="1">
        <v>22.68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496</v>
      </c>
      <c r="B34" s="1">
        <v>22.15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497</v>
      </c>
      <c r="B35" s="1">
        <v>23.47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498</v>
      </c>
      <c r="B36" s="1">
        <v>350.98245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499</v>
      </c>
      <c r="B37" s="1">
        <v>4352517.0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500</v>
      </c>
      <c r="B38" s="1">
        <v>4352517.0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501</v>
      </c>
      <c r="B39" s="1">
        <v>7237244.0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502</v>
      </c>
      <c r="B40" s="1">
        <v>4951350.0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503</v>
      </c>
      <c r="B41" s="1">
        <v>4951350.0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504</v>
      </c>
      <c r="B42" s="1">
        <v>23.29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505</v>
      </c>
      <c r="B43" s="1">
        <v>28.44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506</v>
      </c>
      <c r="B44" s="1">
        <v>2400.0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507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508</v>
      </c>
      <c r="B46" s="1">
        <v>2.192081664E9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509</v>
      </c>
      <c r="B47" s="1">
        <v>6.18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510</v>
      </c>
      <c r="B48" s="1">
        <v>31.95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511</v>
      </c>
      <c r="B49" s="1">
        <v>11.298167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512</v>
      </c>
      <c r="B50" s="1">
        <v>23.7912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513</v>
      </c>
      <c r="B51" s="1">
        <v>14.696575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514</v>
      </c>
      <c r="B52" s="1" t="s">
        <v>515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516</v>
      </c>
      <c r="B53" s="1">
        <v>2.340395776E9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517</v>
      </c>
      <c r="B54" s="1">
        <v>0.93188006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518</v>
      </c>
      <c r="B55" s="1">
        <v>7.0534017E7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519</v>
      </c>
      <c r="B56" s="1">
        <v>9.3678704E7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520</v>
      </c>
      <c r="B57" s="1">
        <v>7982332.0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521</v>
      </c>
      <c r="B58" s="1">
        <v>8717077.0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522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523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524</v>
      </c>
      <c r="B61" s="1">
        <v>0.085200004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525</v>
      </c>
      <c r="B62" s="1">
        <v>0.55147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526</v>
      </c>
      <c r="B63" s="1">
        <v>0.57711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527</v>
      </c>
      <c r="B64" s="1">
        <v>0.91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528</v>
      </c>
      <c r="B65" s="1">
        <v>0.0946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529</v>
      </c>
      <c r="B66" s="1">
        <v>9.3678704E7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530</v>
      </c>
      <c r="B67" s="1">
        <v>5.481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531</v>
      </c>
      <c r="B68" s="1">
        <v>4.269294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532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533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534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535</v>
      </c>
      <c r="B72" s="1">
        <v>1.90168992E8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536</v>
      </c>
      <c r="B73" s="1">
        <v>-0.78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537</v>
      </c>
      <c r="B74" s="1">
        <v>-0.08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538</v>
      </c>
      <c r="B75" s="1" t="s">
        <v>539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540</v>
      </c>
      <c r="B76" s="1">
        <v>1.701648E9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541</v>
      </c>
      <c r="B77" s="1">
        <v>12.063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542</v>
      </c>
      <c r="B78" s="1">
        <v>9.268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543</v>
      </c>
      <c r="B79" s="1">
        <v>1.4324324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544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545</v>
      </c>
      <c r="B81" s="1" t="s">
        <v>546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547</v>
      </c>
      <c r="B82" s="1" t="s">
        <v>548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549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550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551</v>
      </c>
      <c r="B85" s="1" t="s">
        <v>552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553</v>
      </c>
      <c r="B86" s="1" t="s">
        <v>552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554</v>
      </c>
      <c r="B87" s="1">
        <v>1.5205194E9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555</v>
      </c>
      <c r="B88" s="1" t="s">
        <v>556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557</v>
      </c>
      <c r="B89" s="1" t="s">
        <v>558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559</v>
      </c>
      <c r="B90" s="1" t="s">
        <v>560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561</v>
      </c>
      <c r="B91" s="1" t="s">
        <v>562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563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564</v>
      </c>
      <c r="B93" s="1">
        <v>23.4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565</v>
      </c>
      <c r="B94" s="1">
        <v>41.0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566</v>
      </c>
      <c r="B95" s="1">
        <v>30.0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567</v>
      </c>
      <c r="B96" s="1">
        <v>34.66667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568</v>
      </c>
      <c r="B97" s="1">
        <v>35.0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569</v>
      </c>
      <c r="B98" s="1">
        <v>1.44444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570</v>
      </c>
      <c r="B99" s="1" t="s">
        <v>571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572</v>
      </c>
      <c r="B100" s="1">
        <v>9.0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573</v>
      </c>
      <c r="B101" s="1">
        <v>1.00307E8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574</v>
      </c>
      <c r="B102" s="1">
        <v>1.124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575</v>
      </c>
      <c r="B103" s="1">
        <v>2.52524992E8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576</v>
      </c>
      <c r="B104" s="1">
        <v>3.43969984E8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577</v>
      </c>
      <c r="B105" s="1">
        <v>0.98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578</v>
      </c>
      <c r="B106" s="1">
        <v>0.998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579</v>
      </c>
      <c r="B107" s="1">
        <v>1.94020992E8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580</v>
      </c>
      <c r="B108" s="1">
        <v>48.277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581</v>
      </c>
      <c r="B109" s="1">
        <v>2.364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582</v>
      </c>
      <c r="B110" s="1">
        <v>-8.5794E7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583</v>
      </c>
      <c r="B111" s="1">
        <v>1.015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584</v>
      </c>
      <c r="B112" s="1">
        <v>0.47981998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585</v>
      </c>
      <c r="B113" s="1">
        <v>1.30153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586</v>
      </c>
      <c r="B114" s="1">
        <v>-0.04603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587</v>
      </c>
      <c r="B115" s="1" t="s">
        <v>515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588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62</v>
      </c>
      <c r="B3" s="1">
        <v>0.0</v>
      </c>
      <c r="C3" s="1">
        <v>-24.0</v>
      </c>
      <c r="D3" s="1">
        <v>6.0</v>
      </c>
      <c r="E3" s="1">
        <f>IF(D3*FORECAST(E2,B3:D3,B2:D2)&gt;0,FORECAST(E2,B3:D3,B2:D2),D3)*$X$1</f>
        <v>6</v>
      </c>
      <c r="F3" s="1">
        <f>IF(E3*FORECAST(F2,B3:E3,B2:E2)&gt;0,FORECAST(F2,B3:E3,B2:E2),E3)*$X$1</f>
        <v>9</v>
      </c>
      <c r="G3" s="1">
        <f>IF(F3*FORECAST(G2,B3:F3,B2:F2)&gt;0,FORECAST(G2,B3:F3,B2:F2),F3)*$X$1</f>
        <v>13.8</v>
      </c>
      <c r="H3" s="1">
        <f>IF(G3*FORECAST(H2,B3:G3,B2:G2)&gt;0,FORECAST(H2,B3:G3,B2:G2),G3)*$X$1</f>
        <v>18.6</v>
      </c>
      <c r="I3" s="1">
        <f>IF(H3*FORECAST(I2,B3:H3,B2:H2)&gt;0,FORECAST(I2,B3:H3,B2:H2),H3)*$X$1</f>
        <v>23.4</v>
      </c>
      <c r="J3" s="1">
        <f>IF(I3*FORECAST(J2,B3:I3,B2:I2)&gt;0,FORECAST(J2,B3:I3,B2:I2),I3)*$X$1</f>
        <v>28.2</v>
      </c>
      <c r="K3" s="1">
        <f>IF(J3*FORECAST(K2,B3:J3,B2:J2)&gt;0,FORECAST(K2,B3:J3,B2:J2),J3)*$X$1</f>
        <v>33</v>
      </c>
      <c r="L3" s="5">
        <f>IF(K3*FORECAST(L2,B3:K3,B2:K2)&gt;0,FORECAST(L2,B3:K3,B2:K2),K3)*$X$1</f>
        <v>37.8</v>
      </c>
      <c r="M3" s="5">
        <f>IF(L3*FORECAST(M2,B3:L3,B2:L2)&gt;0,FORECAST(M2,B3:L3,B2:L2),L3)*$X$1</f>
        <v>42.6</v>
      </c>
      <c r="N3" s="5">
        <f>IF(M3*FORECAST(N2,B3:M3,B2:M2)&gt;0,FORECAST(N2,B3:M3,B2:M2),M3)*$X$1</f>
        <v>47.4</v>
      </c>
      <c r="O3" s="5">
        <f>IF(N3*FORECAST(O2,B3:N3,B2:N2)&gt;0,FORECAST(O2,B3:N3,B2:N2),N3)*$X$1</f>
        <v>52.2</v>
      </c>
      <c r="P3" s="5">
        <f>IF(O3*FORECAST(P2,B3:O3,B2:O2)&gt;0,FORECAST(P2,B3:O3,B2:O2),O3)*$X$1</f>
        <v>57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115</v>
      </c>
      <c r="B4" s="1">
        <v>-2.0</v>
      </c>
      <c r="C4" s="1">
        <v>110.0</v>
      </c>
      <c r="D4" s="1">
        <v>173.0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589</v>
      </c>
      <c r="B5" s="1">
        <v>27.0</v>
      </c>
      <c r="C5" s="1">
        <v>34.0</v>
      </c>
      <c r="D5" s="1">
        <v>55.0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590</v>
      </c>
      <c r="L7" s="1">
        <f>IF(P3*FORECAST(P2,B3:P3,B2:P2)&gt;0,FORECAST(P2,B3:P3,B2:P2),O3)*$X$1 * (1+0.02)/(0.0699-0.02)</f>
        <v>1165.130261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591</v>
      </c>
      <c r="L8" s="6">
        <f t="array" ref="L8">NPV(0.0699,F3:P3)</f>
        <v>223.4711912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592</v>
      </c>
      <c r="L9" s="6">
        <f t="array" ref="L9">NPV(0.0699,F16:P16)</f>
        <v>554.1143778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593</v>
      </c>
      <c r="L10" s="6">
        <f>L8 + L9</f>
        <v>777.585569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173.0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594</v>
      </c>
      <c r="L12" s="6">
        <f>L10 - L11</f>
        <v>604.585569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595</v>
      </c>
      <c r="L13" s="1">
        <v>55.0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10.99246489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(1+0.02)/(0.0699-0.02)</f>
        <v>1165.130261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-15.0</v>
      </c>
      <c r="C3" s="1">
        <v>-31.0</v>
      </c>
      <c r="D3" s="1">
        <v>12.0</v>
      </c>
      <c r="E3" s="1">
        <f>IF(D3*FORECAST(E2,B3:D3,B2:D2)&gt;0,FORECAST(E2,B3:D3,B2:D2),D3)*$X$1</f>
        <v>15.66666667</v>
      </c>
      <c r="F3" s="1">
        <f>IF(E3*FORECAST(F2,B3:E3,B2:E2)&gt;0,FORECAST(F2,B3:E3,B2:E2),E3)*$X$1</f>
        <v>29.16666667</v>
      </c>
      <c r="G3" s="1">
        <f>IF(F3*FORECAST(G2,B3:F3,B2:F2)&gt;0,FORECAST(G2,B3:F3,B2:F2),F3)*$X$1</f>
        <v>42.66666667</v>
      </c>
      <c r="H3" s="1">
        <f>IF(G3*FORECAST(H2,B3:G3,B2:G2)&gt;0,FORECAST(H2,B3:G3,B2:G2),G3)*$X$1</f>
        <v>56.16666667</v>
      </c>
      <c r="I3" s="1">
        <f>IF(H3*FORECAST(I2,B3:H3,B2:H2)&gt;0,FORECAST(I2,B3:H3,B2:H2),H3)*$X$1</f>
        <v>69.66666667</v>
      </c>
      <c r="J3" s="1">
        <f>IF(I3*FORECAST(J2,B3:I3,B2:I2)&gt;0,FORECAST(J2,B3:I3,B2:I2),I3)*$X$1</f>
        <v>83.16666667</v>
      </c>
      <c r="K3" s="1">
        <f>IF(J3*FORECAST(K2,B3:J3,B2:J2)&gt;0,FORECAST(K2,B3:J3,B2:J2),J3)*$X$1</f>
        <v>96.66666667</v>
      </c>
      <c r="L3" s="5">
        <f>IF(K3*FORECAST(L2,B3:K3,B2:K2)&gt;0,FORECAST(L2,B3:K3,B2:K2),K3)*$X$1</f>
        <v>110.1666667</v>
      </c>
      <c r="M3" s="5">
        <f>IF(L3*FORECAST(M2,B3:L3,B2:L2)&gt;0,FORECAST(M2,B3:L3,B2:L2),L3)*$X$1</f>
        <v>123.6666667</v>
      </c>
      <c r="N3" s="5">
        <f>IF(M3*FORECAST(N2,B3:M3,B2:M2)&gt;0,FORECAST(N2,B3:M3,B2:M2),M3)*$X$1</f>
        <v>137.1666667</v>
      </c>
      <c r="O3" s="5">
        <f>IF(N3*FORECAST(O2,B3:N3,B2:N2)&gt;0,FORECAST(O2,B3:N3,B2:N2),N3)*$X$1</f>
        <v>150.6666667</v>
      </c>
      <c r="P3" s="5">
        <f>IF(O3*FORECAST(P2,B3:O3,B2:O2)&gt;0,FORECAST(P2,B3:O3,B2:O2),O3)*$X$1</f>
        <v>164.1666667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115</v>
      </c>
      <c r="B4" s="1">
        <v>-2.0</v>
      </c>
      <c r="C4" s="1">
        <v>110.0</v>
      </c>
      <c r="D4" s="1">
        <v>173.0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589</v>
      </c>
      <c r="B5" s="1">
        <v>27.0</v>
      </c>
      <c r="C5" s="1">
        <v>34.0</v>
      </c>
      <c r="D5" s="1">
        <v>55.0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590</v>
      </c>
      <c r="L7" s="1">
        <f>IF(P3*FORECAST(P2,B3:P3,B2:P2)&gt;0,FORECAST(P2,B3:P3,B2:P2),O3)*$X$1 * (1+0.02)/(0.0699-0.02)</f>
        <v>3355.711423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591</v>
      </c>
      <c r="L8" s="6">
        <f t="array" ref="L8">NPV(0.0699,F3:P3)</f>
        <v>657.4282669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592</v>
      </c>
      <c r="L9" s="6">
        <f t="array" ref="L9">NPV(0.0699,F16:P16)</f>
        <v>1595.914217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593</v>
      </c>
      <c r="L10" s="6">
        <f>L8 + L9</f>
        <v>2253.342484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173.0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594</v>
      </c>
      <c r="L12" s="6">
        <f>L10 - L11</f>
        <v>2080.342484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595</v>
      </c>
      <c r="L13" s="1">
        <v>55.0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37.82440879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(1+0.02)/(0.0699-0.02)</f>
        <v>3355.711423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