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<sst xmlns="http://schemas.openxmlformats.org/spreadsheetml/2006/main" count="338" uniqueCount="290">
  <si>
    <t>ticker</t>
  </si>
  <si>
    <t>HSPOU</t>
  </si>
  <si>
    <t>nombre</t>
  </si>
  <si>
    <t>HORIZON SPACE ACQUISITION</t>
  </si>
  <si>
    <t>empresa</t>
  </si>
  <si>
    <t>Investment Holding Companies</t>
  </si>
  <si>
    <t>Open</t>
  </si>
  <si>
    <t>Target Price</t>
  </si>
  <si>
    <t>Upside</t>
  </si>
  <si>
    <t>-2221.39%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</si>
  <si>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</si>
  <si>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</si>
  <si>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</si>
  <si>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</si>
  <si>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</si>
  <si>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</si>
  <si>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</si>
  <si>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</si>
  <si>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</si>
  <si>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</si>
  <si>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</si>
  <si>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</si>
  <si>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</si>
  <si>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</si>
  <si>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</si>
  <si>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</si>
  <si>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</si>
  <si>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</si>
  <si>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</si>
  <si>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</si>
  <si>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</si>
  <si>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</si>
  <si>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</si>
  <si>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</si>
  <si>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</si>
  <si>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</si>
  <si>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</si>
  <si>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</si>
  <si>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</si>
  <si>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</si>
  <si>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</si>
  <si>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</si>
  <si>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</si>
  <si>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</si>
  <si>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</si>
  <si>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</si>
  <si>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</si>
  <si>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</si>
  <si>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</si>
  <si>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</si>
  <si>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</si>
  <si>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</si>
  <si>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</si>
  <si>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</si>
  <si>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</si>
  <si>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</si>
  <si>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</si>
  <si>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</si>
  <si>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</si>
  <si>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</si>
  <si>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</si>
  <si>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</si>
  <si>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</si>
  <si>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-0.19</t>
  </si>
  <si>
    <t>-0.29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</si>
  <si>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</si>
  <si>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</si>
  <si>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</si>
  <si>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</si>
  <si>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</si>
  <si>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</si>
  <si>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</si>
  <si>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Stock-Based Compensation (IS)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</si>
  <si>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</si>
  <si>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</si>
  <si>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</si>
  <si>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</si>
  <si>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</si>
  <si>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</si>
  <si>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</si>
  <si>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</si>
  <si>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</si>
  <si>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</si>
  <si>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</si>
  <si>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</si>
  <si>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</si>
  <si>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</si>
  <si>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</si>
  <si>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</si>
  <si>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</si>
  <si>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</si>
  <si>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</si>
  <si>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</si>
  <si>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</si>
  <si>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</t>
  </si>
  <si>
    <t>Normalized Diluted EPS</t>
  </si>
  <si>
    <t>EBITA</t>
  </si>
  <si>
    <t>EBIT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</si>
  <si>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</si>
  <si>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</si>
  <si>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</si>
  <si>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</si>
  <si>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</si>
  <si>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</si>
  <si>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-0.5</t>
  </si>
  <si>
    <t>Return on Total Capital</t>
  </si>
  <si>
    <t>17.53</t>
  </si>
  <si>
    <t>Return On Equity %</t>
  </si>
  <si>
    <t>-136.21</t>
  </si>
  <si>
    <t>Return on Common Equity</t>
  </si>
  <si>
    <t>Short Term Liquidity</t>
  </si>
  <si>
    <t>Current Ratio</t>
  </si>
  <si>
    <t>19.67</t>
  </si>
  <si>
    <t>0.72</t>
  </si>
  <si>
    <t>Quick Ratio</t>
  </si>
  <si>
    <t>16.11</t>
  </si>
  <si>
    <t>0.68</t>
  </si>
  <si>
    <t>Operating Cash Flow to Current Liabilities</t>
  </si>
  <si>
    <t>-7.5</t>
  </si>
  <si>
    <t>-0.91</t>
  </si>
  <si>
    <t>Long Term Solvency</t>
  </si>
  <si>
    <t>Total Debt/Equity</t>
  </si>
  <si>
    <t>-11.07</t>
  </si>
  <si>
    <t>Total Debt / Total Capital</t>
  </si>
  <si>
    <t>-12.45</t>
  </si>
  <si>
    <t>Total Liabilities / Total Assets</t>
  </si>
  <si>
    <t>102.46</t>
  </si>
  <si>
    <t>103.71</t>
  </si>
  <si>
    <t>Growth Over Prior Year</t>
  </si>
  <si>
    <t>EBITA, 1 Yr. Growth %</t>
  </si>
  <si>
    <t>137.97</t>
  </si>
  <si>
    <t>EBIT, 1 Yr. Growth %</t>
  </si>
  <si>
    <t>Earnings From Cont. Operations, 1 Yr. Growth %</t>
  </si>
  <si>
    <t>Net Income, 1 Yr. Growth %</t>
  </si>
  <si>
    <t>Normalized Net Income, 1 Yr. Growth %</t>
  </si>
  <si>
    <t>Total Assets, 1 Yr. Growth %</t>
  </si>
  <si>
    <t>-3.78</t>
  </si>
  <si>
    <t>Tangible Book Value, 1 Yr. Growth %</t>
  </si>
  <si>
    <t>Common Equity, 1 Yr. Growth %</t>
  </si>
  <si>
    <t>Cash From Operations, 1 Yr. Growth %</t>
  </si>
  <si>
    <t>44.67</t>
  </si>
  <si>
    <t>2023</t>
  </si>
  <si>
    <t>Capitalization
                                    1</t>
  </si>
  <si>
    <t>92.79</t>
  </si>
  <si>
    <t>Change</t>
  </si>
  <si>
    <t>-</t>
  </si>
  <si>
    <t>Enterprise Value (EV)
                                    1</t>
  </si>
  <si>
    <t>P/E ratio</t>
  </si>
  <si>
    <t>33.5x</t>
  </si>
  <si>
    <t>PBR</t>
  </si>
  <si>
    <t>-36.7x</t>
  </si>
  <si>
    <t>PEG</t>
  </si>
  <si>
    <t>Capitalization / Revenue</t>
  </si>
  <si>
    <t>EV / Revenue</t>
  </si>
  <si>
    <t>EV / EBITDA</t>
  </si>
  <si>
    <t>EV / EBIT</t>
  </si>
  <si>
    <t>-166x</t>
  </si>
  <si>
    <t>EV / FCF</t>
  </si>
  <si>
    <t>-649,863,408x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</si>
  <si>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</si>
  <si>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</si>
  <si>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</si>
  <si>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</si>
  <si>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</si>
  <si>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0.3208</t>
  </si>
  <si>
    <t>Distribution rate</t>
  </si>
  <si>
    <t>Net sales</t>
  </si>
  <si>
    <t>EBITDA</t>
  </si>
  <si>
    <t>EBIT
                                    1</t>
  </si>
  <si>
    <t>-0.5602</t>
  </si>
  <si>
    <t>Net income
                                    1</t>
  </si>
  <si>
    <t>2.911</t>
  </si>
  <si>
    <t>Net Debt
                                    1</t>
  </si>
  <si>
    <t>-0.003281</t>
  </si>
  <si>
    <t>Reference price
                                    2</t>
  </si>
  <si>
    <t>10.73</t>
  </si>
  <si>
    <t>Nbr of stocks (in thousands)</t>
  </si>
  <si>
    <t>8,648</t>
  </si>
  <si>
    <t>Announcement Date</t>
  </si>
  <si>
    <t>4/1/24</t>
  </si>
  <si>
    <t>address1</t>
  </si>
  <si>
    <t>1412 Broadway</t>
  </si>
  <si>
    <t>address2</t>
  </si>
  <si>
    <t>21st Floor Suite 21V</t>
  </si>
  <si>
    <t>city</t>
  </si>
  <si>
    <t>New York</t>
  </si>
  <si>
    <t>state</t>
  </si>
  <si>
    <t>NY</t>
  </si>
  <si>
    <t>zip</t>
  </si>
  <si>
    <t>10018</t>
  </si>
  <si>
    <t>country</t>
  </si>
  <si>
    <t>phone</t>
  </si>
  <si>
    <t>646 257 5537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</si>
  <si>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</si>
  <si>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</si>
  <si>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</si>
  <si>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</si>
  <si>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</si>
  <si>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</si>
  <si>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</si>
  <si>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</si>
  <si>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</si>
  <si>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</si>
  <si>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</si>
  <si>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Horizon Space Acquisition I Corp. focuses on effecting a merger, share exchange, asset acquisition, share purchase, recapitalization, reorganization, or related business combination with one or more businesses. Horizon Space Acquisition I Corp. was incorporated in 2022 and is based in New York, New York.</t>
  </si>
  <si>
    <t>companyOfficers</t>
  </si>
  <si>
    <t>[{'maxAge': 1, 'name': 'Mr. Mingyu  Li', 'age': 40, 'title': 'Chairman, CEO, CFO &amp; Secretary', 'yearBorn': 1983,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</si>
  <si>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</si>
  <si>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</si>
  <si>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</si>
  <si>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</si>
  <si>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</si>
  <si>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</si>
  <si>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</si>
  <si>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</si>
  <si>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</si>
  <si>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</si>
  <si>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</si>
  <si>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</si>
  <si>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</si>
  <si>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</si>
  <si>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</si>
  <si>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</si>
  <si>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</si>
  <si>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</si>
  <si>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</si>
  <si>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</si>
  <si>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</si>
  <si>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</si>
  <si>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</si>
  <si>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</si>
  <si>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</si>
  <si>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</si>
  <si>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</si>
  <si>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</si>
  <si>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</si>
  <si>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</si>
  <si>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</si>
  <si>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</si>
  <si>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</si>
  <si>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</si>
  <si>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</si>
  <si>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</si>
  <si>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</si>
  <si>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</si>
  <si>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</si>
  <si>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</si>
  <si>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</si>
  <si>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</si>
  <si>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</si>
  <si>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</si>
  <si>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</si>
  <si>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</si>
  <si>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</si>
  <si>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</si>
  <si>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HSPO</t>
  </si>
  <si>
    <t>underlyingSymbol</t>
  </si>
  <si>
    <t>shortName</t>
  </si>
  <si>
    <t>Horizon Space Acquisition I Cor</t>
  </si>
  <si>
    <t>longName</t>
  </si>
  <si>
    <t>Horizon Space Acquisition I Corp.</t>
  </si>
  <si>
    <t>firstTradeDateEpochUtc</t>
  </si>
  <si>
    <t>timeZoneFullName</t>
  </si>
  <si>
    <t>America/New_York</t>
  </si>
  <si>
    <t>timeZoneShortName</t>
  </si>
  <si>
    <t>EST</t>
  </si>
  <si>
    <t>uuid</t>
  </si>
  <si>
    <t>44823c22-a822-33a1-bced-7d855ec7575a</t>
  </si>
  <si>
    <t>messageBoardId</t>
  </si>
  <si>
    <t>finmb_1803943150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</si>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</sst>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-252.4450570901802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9.320544E7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-21.0</v>
      </c>
      <c r="C2" s="1">
        <v>2.0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-2.0</v>
      </c>
      <c r="C3" s="1">
        <v>0.0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16.0</v>
      </c>
      <c r="C4" s="1">
        <v>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-3.0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5.0</v>
      </c>
      <c r="C6" s="1">
        <v>5.0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-24.0</v>
      </c>
      <c r="C7" s="1">
        <v>12.0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-26.0</v>
      </c>
      <c r="C8" s="1">
        <v>-37.0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-120.0</v>
      </c>
      <c r="C9" s="1">
        <v>5.0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-120.0</v>
      </c>
      <c r="C10" s="1">
        <v>5.0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38.0</v>
      </c>
      <c r="C11" s="1">
        <v>28.0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66.0</v>
      </c>
      <c r="C12" s="1">
        <v>28.0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-38.0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-66.0</v>
      </c>
      <c r="C14" s="1">
        <v>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123.0</v>
      </c>
      <c r="C15" s="1">
        <v>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-5.0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-95.0</v>
      </c>
      <c r="C17" s="1">
        <v>0.0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122.0</v>
      </c>
      <c r="C18" s="1">
        <v>-5.0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96.0</v>
      </c>
      <c r="C19" s="1">
        <v>-27.0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-14.0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-14.0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-20.0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 t="s">
        <v>41</v>
      </c>
      <c r="C24" s="1">
        <v>28.0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56.0</v>
      </c>
      <c r="C3" s="1">
        <v>28.0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56.0</v>
      </c>
      <c r="C4" s="1">
        <v>28.0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12.0</v>
      </c>
      <c r="C5" s="1">
        <v>1.0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68.0</v>
      </c>
      <c r="C6" s="1">
        <v>29.0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70.0</v>
      </c>
      <c r="C7" s="1">
        <v>67.0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70.0</v>
      </c>
      <c r="C8" s="1">
        <v>68.0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3.0</v>
      </c>
      <c r="C10" s="1">
        <v>13.0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0.0</v>
      </c>
      <c r="C11" s="1">
        <v>28.0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3.0</v>
      </c>
      <c r="C12" s="1">
        <v>41.0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72.0</v>
      </c>
      <c r="C13" s="1">
        <v>70.0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1">
        <v>72.0</v>
      </c>
      <c r="C14" s="1">
        <v>70.0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231.0</v>
      </c>
      <c r="C15" s="1">
        <v>231.0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-1.0</v>
      </c>
      <c r="C16" s="1">
        <v>-2.0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-1.0</v>
      </c>
      <c r="C17" s="1">
        <v>-2.0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-1.0</v>
      </c>
      <c r="C18" s="1">
        <v>-2.0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70.0</v>
      </c>
      <c r="C19" s="1">
        <v>68.0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9.0</v>
      </c>
      <c r="C21" s="1">
        <v>8.0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9.0</v>
      </c>
      <c r="C22" s="1">
        <v>8.0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</v>
      </c>
      <c r="B23" s="1" t="s">
        <v>63</v>
      </c>
      <c r="C23" s="1" t="s">
        <v>64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-1.0</v>
      </c>
      <c r="C24" s="1">
        <v>-2.0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 t="s">
        <v>63</v>
      </c>
      <c r="C25" s="1" t="s">
        <v>64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 t="s">
        <v>41</v>
      </c>
      <c r="C26" s="1">
        <v>28.0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-56.0</v>
      </c>
      <c r="C27" s="1">
        <v>0.0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3.0</v>
      </c>
      <c r="C28" s="1">
        <v>3.0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1.0</v>
      </c>
      <c r="C29" s="1">
        <v>1.0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1">
        <v>7.0</v>
      </c>
      <c r="C2" s="1">
        <v>56.0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16.0</v>
      </c>
      <c r="C3" s="1">
        <v>0.0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23.0</v>
      </c>
      <c r="C4" s="1">
        <v>56.0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-23.0</v>
      </c>
      <c r="C5" s="1">
        <v>-56.0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0.0</v>
      </c>
      <c r="C6" s="1">
        <v>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0.0</v>
      </c>
      <c r="C7" s="1">
        <v>3.0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-23.0</v>
      </c>
      <c r="C8" s="1">
        <v>2.0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2.0</v>
      </c>
      <c r="C9" s="1">
        <v>0.0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-21.0</v>
      </c>
      <c r="C10" s="1">
        <v>2.0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-21.0</v>
      </c>
      <c r="C11" s="1">
        <v>2.0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-21.0</v>
      </c>
      <c r="C12" s="1">
        <v>2.0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-21.0</v>
      </c>
      <c r="C13" s="1">
        <v>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-21.0</v>
      </c>
      <c r="C14" s="1">
        <v>2.0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-21.0</v>
      </c>
      <c r="C15" s="1">
        <v>2.0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0.0</v>
      </c>
      <c r="C17" s="1" t="s">
        <v>87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0.0</v>
      </c>
      <c r="C18" s="1" t="s">
        <v>87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1.0</v>
      </c>
      <c r="C19" s="1">
        <v>9.0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0.0</v>
      </c>
      <c r="C20" s="1" t="s">
        <v>87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 t="s">
        <v>87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1.0</v>
      </c>
      <c r="C22" s="1">
        <v>9.0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0.0</v>
      </c>
      <c r="C23" s="1" t="s">
        <v>94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1">
        <v>0.0</v>
      </c>
      <c r="C24" s="1" t="s">
        <v>94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-23.0</v>
      </c>
      <c r="C26" s="1">
        <v>-56.0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-23.0</v>
      </c>
      <c r="C27" s="1">
        <v>-56.0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-14.0</v>
      </c>
      <c r="C28" s="1">
        <v>1.0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16.0</v>
      </c>
      <c r="C30" s="1">
        <v>0.0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16.0</v>
      </c>
      <c r="C31" s="1">
        <v>0.0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 t="s">
        <v>104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 t="s">
        <v>106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 t="s">
        <v>108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</v>
      </c>
      <c r="B6" s="1">
        <v>0.0</v>
      </c>
      <c r="C6" s="1" t="s">
        <v>108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</v>
      </c>
      <c r="B8" s="1" t="s">
        <v>112</v>
      </c>
      <c r="C8" s="1" t="s">
        <v>113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 t="s">
        <v>115</v>
      </c>
      <c r="C9" s="1" t="s">
        <v>116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 t="s">
        <v>118</v>
      </c>
      <c r="C10" s="1" t="s">
        <v>119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0.0</v>
      </c>
      <c r="C12" s="1" t="s">
        <v>122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 t="s">
        <v>124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 t="s">
        <v>126</v>
      </c>
      <c r="C14" s="1" t="s">
        <v>127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 t="s">
        <v>130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 t="s">
        <v>130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0.0</v>
      </c>
      <c r="C20" s="1">
        <v>0.0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0.0</v>
      </c>
      <c r="C21" s="1" t="s">
        <v>136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0.0</v>
      </c>
      <c r="C22" s="1">
        <v>45.0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0.0</v>
      </c>
      <c r="C23" s="1">
        <v>45.0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0.0</v>
      </c>
      <c r="C24" s="1" t="s">
        <v>140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141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 t="s">
        <v>143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 t="s">
        <v>145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 t="s">
        <v>143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 t="s">
        <v>145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 t="s">
        <v>148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 t="s">
        <v>150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 t="s">
        <v>145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 t="s">
        <v>145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 t="s">
        <v>145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 t="s">
        <v>145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 t="s">
        <v>156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 t="s">
        <v>158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 t="s">
        <v>160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 t="s">
        <v>145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 t="s">
        <v>145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 t="s">
        <v>164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 t="s">
        <v>145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 t="s">
        <v>145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 t="s">
        <v>145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 t="s">
        <v>169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170</v>
      </c>
      <c r="B22" s="1" t="s">
        <v>171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 t="s">
        <v>173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 t="s">
        <v>175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176</v>
      </c>
      <c r="B25" s="1" t="s">
        <v>177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178</v>
      </c>
      <c r="B26" s="1" t="s">
        <v>179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180</v>
      </c>
      <c r="B2" s="1" t="s">
        <v>181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182</v>
      </c>
      <c r="B3" s="1" t="s">
        <v>183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184</v>
      </c>
      <c r="B4" s="1" t="s">
        <v>185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186</v>
      </c>
      <c r="B5" s="1" t="s">
        <v>187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188</v>
      </c>
      <c r="B6" s="1" t="s">
        <v>189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190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191</v>
      </c>
      <c r="B8" s="1" t="s">
        <v>192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193</v>
      </c>
      <c r="B9" s="1" t="s">
        <v>194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195</v>
      </c>
      <c r="B10" s="1" t="s">
        <v>196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197</v>
      </c>
      <c r="B11" s="1" t="s">
        <v>194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198</v>
      </c>
      <c r="B12" s="1" t="s">
        <v>199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200</v>
      </c>
      <c r="B13" s="1" t="s">
        <v>201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202</v>
      </c>
      <c r="B14" s="1" t="s">
        <v>199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203</v>
      </c>
      <c r="B15" s="1" t="s">
        <v>204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205</v>
      </c>
      <c r="B16" s="1" t="s">
        <v>206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207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208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209</v>
      </c>
      <c r="B19" s="1">
        <v>11.39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210</v>
      </c>
      <c r="B20" s="1">
        <v>11.9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211</v>
      </c>
      <c r="B21" s="1">
        <v>11.9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212</v>
      </c>
      <c r="B22" s="1">
        <v>11.9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213</v>
      </c>
      <c r="B23" s="1">
        <v>11.39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214</v>
      </c>
      <c r="B24" s="1">
        <v>11.9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215</v>
      </c>
      <c r="B25" s="1">
        <v>11.9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216</v>
      </c>
      <c r="B26" s="1">
        <v>11.9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217</v>
      </c>
      <c r="B27" s="1">
        <v>42.5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218</v>
      </c>
      <c r="B28" s="1">
        <v>542.0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219</v>
      </c>
      <c r="B29" s="1">
        <v>542.0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220</v>
      </c>
      <c r="B30" s="1">
        <v>15003.0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221</v>
      </c>
      <c r="B31" s="1">
        <v>4870.0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222</v>
      </c>
      <c r="B32" s="1">
        <v>4870.0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223</v>
      </c>
      <c r="B33" s="1">
        <v>9.320544E7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224</v>
      </c>
      <c r="B34" s="1">
        <v>10.75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225</v>
      </c>
      <c r="B35" s="1">
        <v>11.9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226</v>
      </c>
      <c r="B36" s="1">
        <v>11.3459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227</v>
      </c>
      <c r="B37" s="1">
        <v>11.1304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228</v>
      </c>
      <c r="B38" s="1" t="s">
        <v>229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230</v>
      </c>
      <c r="B39" s="1">
        <v>8.9344128E7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231</v>
      </c>
      <c r="B40" s="1">
        <v>4495400.0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232</v>
      </c>
      <c r="B41" s="1">
        <v>7832390.0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233</v>
      </c>
      <c r="B42" s="1">
        <v>192.0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234</v>
      </c>
      <c r="B43" s="1">
        <v>2313.0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235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236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237</v>
      </c>
      <c r="B46" s="1">
        <v>0.28562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238</v>
      </c>
      <c r="B47" s="1">
        <v>0.76212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239</v>
      </c>
      <c r="B48" s="1">
        <v>0.01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240</v>
      </c>
      <c r="B49" s="1">
        <v>7842820.0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241</v>
      </c>
      <c r="B50" s="1">
        <v>-0.293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242</v>
      </c>
      <c r="B51" s="1">
        <v>1.7039808E9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243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244</v>
      </c>
      <c r="B53" s="1">
        <v>1.7197056E9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245</v>
      </c>
      <c r="B54" s="1">
        <v>-0.169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246</v>
      </c>
      <c r="B55" s="1">
        <v>2817702.0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247</v>
      </c>
      <c r="B56" s="1">
        <v>0.28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248</v>
      </c>
      <c r="B57" s="1">
        <v>0.1049211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249</v>
      </c>
      <c r="B58" s="1">
        <v>0.23713636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250</v>
      </c>
      <c r="B59" s="1" t="s">
        <v>251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252</v>
      </c>
      <c r="B60" s="1" t="s">
        <v>253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254</v>
      </c>
      <c r="B61" s="1" t="s">
        <v>255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256</v>
      </c>
      <c r="B62" s="1" t="s">
        <v>255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257</v>
      </c>
      <c r="B63" s="1" t="s">
        <v>258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259</v>
      </c>
      <c r="B64" s="1" t="s">
        <v>260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261</v>
      </c>
      <c r="B65" s="1">
        <v>1.6747434E9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262</v>
      </c>
      <c r="B66" s="1" t="s">
        <v>263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264</v>
      </c>
      <c r="B67" s="1" t="s">
        <v>265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266</v>
      </c>
      <c r="B68" s="1" t="s">
        <v>267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268</v>
      </c>
      <c r="B69" s="1" t="s">
        <v>269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270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271</v>
      </c>
      <c r="B71" s="1">
        <v>11.9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272</v>
      </c>
      <c r="B72" s="1" t="s">
        <v>273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274</v>
      </c>
      <c r="B73" s="1">
        <v>21876.0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275</v>
      </c>
      <c r="B74" s="1">
        <v>0.003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276</v>
      </c>
      <c r="B75" s="1">
        <v>860000.0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277</v>
      </c>
      <c r="B76" s="1">
        <v>0.025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278</v>
      </c>
      <c r="B77" s="1">
        <v>0.094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279</v>
      </c>
      <c r="B78" s="1">
        <v>-652752.0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280</v>
      </c>
      <c r="B79" s="1">
        <v>-0.023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281</v>
      </c>
      <c r="B80" s="1" t="s">
        <v>229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282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-14.0</v>
      </c>
      <c r="D3" s="1">
        <f>IF(C3*FORECAST(D2,B3:C3,B2:C2)&gt;0,FORECAST(D2,B3:C3,B2:C2),C3)*$X$1</f>
        <v>-28</v>
      </c>
      <c r="E3" s="1">
        <f>IF(D3*FORECAST(E2,B3:D3,B2:D2)&gt;0,FORECAST(E2,B3:D3,B2:D2),D3)*$X$1</f>
        <v>-42</v>
      </c>
      <c r="F3" s="1">
        <f>IF(E3*FORECAST(F2,B3:E3,B2:E2)&gt;0,FORECAST(F2,B3:E3,B2:E2),E3)*$X$1</f>
        <v>-56</v>
      </c>
      <c r="G3" s="1">
        <f>IF(F3*FORECAST(G2,B3:F3,B2:F2)&gt;0,FORECAST(G2,B3:F3,B2:F2),F3)*$X$1</f>
        <v>-70</v>
      </c>
      <c r="H3" s="1">
        <f>IF(G3*FORECAST(H2,B3:G3,B2:G2)&gt;0,FORECAST(H2,B3:G3,B2:G2),G3)*$X$1</f>
        <v>-84</v>
      </c>
      <c r="I3" s="1">
        <f>IF(H3*FORECAST(I2,B3:H3,B2:H2)&gt;0,FORECAST(I2,B3:H3,B2:H2),H3)*$X$1</f>
        <v>-98</v>
      </c>
      <c r="J3" s="1">
        <f>IF(I3*FORECAST(J2,B3:I3,B2:I2)&gt;0,FORECAST(J2,B3:I3,B2:I2),I3)*$X$1</f>
        <v>-112</v>
      </c>
      <c r="K3" s="4">
        <f>IF(J3*FORECAST(K2,B3:J3,B2:J2)&gt;0,FORECAST(K2,B3:J3,B2:J2),J3)*$X$1</f>
        <v>-126</v>
      </c>
      <c r="L3" s="4">
        <f>IF(K3*FORECAST(L2,B3:K3,B2:K2)&gt;0,FORECAST(L2,B3:K3,B2:K2),K3)*$X$1</f>
        <v>-140</v>
      </c>
      <c r="M3" s="4">
        <f>IF(L3*FORECAST(M2,B3:L3,B2:L2)&gt;0,FORECAST(M2,B3:L3,B2:L2),L3)*$X$1</f>
        <v>-154</v>
      </c>
      <c r="N3" s="4">
        <f>IF(M3*FORECAST(N2,B3:M3,B2:M2)&gt;0,FORECAST(N2,B3:M3,B2:M2),M3)*$X$1</f>
        <v>-168</v>
      </c>
      <c r="O3" s="4">
        <f>IF(N3*FORECAST(O2,B3:N3,B2:N2)&gt;0,FORECAST(O2,B3:N3,B2:N2),N3)*$X$1</f>
        <v>-182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-56.0</v>
      </c>
      <c r="C4" s="1">
        <v>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283</v>
      </c>
      <c r="B5" s="1">
        <v>1.0</v>
      </c>
      <c r="C5" s="1">
        <v>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284</v>
      </c>
      <c r="L7" s="1">
        <f>IF(O3*FORECAST(O2,B3:O3,B2:O2)&gt;0,FORECAST(O2,B3:O3,B2:O2),N3)*$X$1 * (1+0.02)/(0.06-0.02)</f>
        <v>-4641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285</v>
      </c>
      <c r="L8" s="5">
        <f t="array" ref="L8">NPV(0.06,E3:O3)</f>
        <v>-819.431485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286</v>
      </c>
      <c r="L9" s="5">
        <f t="array" ref="L9">NPV(0.06,E16:O16)</f>
        <v>-2444.820905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287</v>
      </c>
      <c r="L10" s="5">
        <f>L8 + L9</f>
        <v>-3264.25239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288</v>
      </c>
      <c r="L12" s="5">
        <f>L10 - L11</f>
        <v>-3264.25239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289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-362.69471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(1+0.02)/(0.06-0.02)</f>
        <v>-4641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-21.0</v>
      </c>
      <c r="C3" s="1">
        <v>2.0</v>
      </c>
      <c r="D3" s="1">
        <f>IF(C3*FORECAST(D2,B3:C3,B2:C2)&gt;0,FORECAST(D2,B3:C3,B2:C2),C3)*$X$1</f>
        <v>25</v>
      </c>
      <c r="E3" s="1">
        <f>IF(D3*FORECAST(E2,B3:D3,B2:D2)&gt;0,FORECAST(E2,B3:D3,B2:D2),D3)*$X$1</f>
        <v>48</v>
      </c>
      <c r="F3" s="1">
        <f>IF(E3*FORECAST(F2,B3:E3,B2:E2)&gt;0,FORECAST(F2,B3:E3,B2:E2),E3)*$X$1</f>
        <v>71</v>
      </c>
      <c r="G3" s="1">
        <f>IF(F3*FORECAST(G2,B3:F3,B2:F2)&gt;0,FORECAST(G2,B3:F3,B2:F2),F3)*$X$1</f>
        <v>94</v>
      </c>
      <c r="H3" s="1">
        <f>IF(G3*FORECAST(H2,B3:G3,B2:G2)&gt;0,FORECAST(H2,B3:G3,B2:G2),G3)*$X$1</f>
        <v>117</v>
      </c>
      <c r="I3" s="1">
        <f>IF(H3*FORECAST(I2,B3:H3,B2:H2)&gt;0,FORECAST(I2,B3:H3,B2:H2),H3)*$X$1</f>
        <v>140</v>
      </c>
      <c r="J3" s="1">
        <f>IF(I3*FORECAST(J2,B3:I3,B2:I2)&gt;0,FORECAST(J2,B3:I3,B2:I2),I3)*$X$1</f>
        <v>163</v>
      </c>
      <c r="K3" s="4">
        <f>IF(J3*FORECAST(K2,B3:J3,B2:J2)&gt;0,FORECAST(K2,B3:J3,B2:J2),J3)*$X$1</f>
        <v>186</v>
      </c>
      <c r="L3" s="4">
        <f>IF(K3*FORECAST(L2,B3:K3,B2:K2)&gt;0,FORECAST(L2,B3:K3,B2:K2),K3)*$X$1</f>
        <v>209</v>
      </c>
      <c r="M3" s="4">
        <f>IF(L3*FORECAST(M2,B3:L3,B2:L2)&gt;0,FORECAST(M2,B3:L3,B2:L2),L3)*$X$1</f>
        <v>232</v>
      </c>
      <c r="N3" s="4">
        <f>IF(M3*FORECAST(N2,B3:M3,B2:M2)&gt;0,FORECAST(N2,B3:M3,B2:M2),M3)*$X$1</f>
        <v>255</v>
      </c>
      <c r="O3" s="4">
        <f>IF(N3*FORECAST(O2,B3:N3,B2:N2)&gt;0,FORECAST(O2,B3:N3,B2:N2),N3)*$X$1</f>
        <v>278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-56.0</v>
      </c>
      <c r="C4" s="1">
        <v>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283</v>
      </c>
      <c r="B5" s="1">
        <v>1.0</v>
      </c>
      <c r="C5" s="1">
        <v>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284</v>
      </c>
      <c r="L7" s="1">
        <f>IF(O3*FORECAST(O2,B3:O3,B2:O2)&gt;0,FORECAST(O2,B3:O3,B2:O2),N3)*$X$1 * (1+0.02)/(0.06-0.02)</f>
        <v>7089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285</v>
      </c>
      <c r="L8" s="5">
        <f t="array" ref="L8">NPV(0.06,E3:O3)</f>
        <v>1180.584502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286</v>
      </c>
      <c r="L9" s="5">
        <f t="array" ref="L9">NPV(0.06,E16:O16)</f>
        <v>3734.396768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287</v>
      </c>
      <c r="L10" s="5">
        <f>L8 + L9</f>
        <v>4914.98127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288</v>
      </c>
      <c r="L12" s="5">
        <f>L10 - L11</f>
        <v>4914.98127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289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546.10903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(1+0.02)/(0.06-0.02)</f>
        <v>7089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