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<sst xmlns="http://schemas.openxmlformats.org/spreadsheetml/2006/main" count="609" uniqueCount="520">
  <si>
    <t>ticker</t>
  </si>
  <si>
    <t>HSHP</t>
  </si>
  <si>
    <t>nombre</t>
  </si>
  <si>
    <t>HIMALAYA SHIPPING LTD</t>
  </si>
  <si>
    <t>empresa</t>
  </si>
  <si>
    <t>Marine Freight &amp; Logistics</t>
  </si>
  <si>
    <t>Open</t>
  </si>
  <si>
    <t>Target Price</t>
  </si>
  <si>
    <t>Upside</t>
  </si>
  <si>
    <t>-19493.08%</t>
  </si>
  <si>
    <t>Country</t>
  </si>
  <si>
    <t>Bermuda</t>
  </si>
  <si>
    <t>Market Cap</t>
  </si>
  <si>
    <t>Book Value</t>
  </si>
  <si>
    <t>Pe ratio</t>
  </si>
  <si>
    <t>No encontrado</t>
  </si>
  <si>
    <t>Dividend Ratio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</si>
  <si>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</si>
  <si>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</si>
  <si>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</si>
  <si>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</si>
  <si>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</si>
  <si>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Stock-Based Compensation (CF)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</si>
  <si>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</si>
  <si>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</si>
  <si>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</si>
  <si>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</si>
  <si>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</si>
  <si>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</si>
  <si>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</si>
  <si>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</si>
  <si>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</si>
  <si>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</si>
  <si>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</si>
  <si>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</si>
  <si>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</si>
  <si>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</si>
  <si>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</si>
  <si>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</si>
  <si>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</si>
  <si>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</si>
  <si>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</si>
  <si>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</si>
  <si>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</si>
  <si>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</si>
  <si>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</si>
  <si>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</si>
  <si>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</si>
  <si>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</si>
  <si>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</si>
  <si>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</si>
  <si>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</si>
  <si>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</si>
  <si>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</si>
  <si>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</si>
  <si>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</si>
  <si>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</si>
  <si>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</si>
  <si>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</si>
  <si>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</si>
  <si>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</si>
  <si>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Other Current Liabilities</t>
  </si>
  <si>
    <t>Total Current Liabilities</t>
  </si>
  <si>
    <t>Long-Term Debt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</si>
  <si>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</si>
  <si>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</si>
  <si>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</si>
  <si>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</si>
  <si>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</si>
  <si>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</si>
  <si>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</si>
  <si>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</si>
  <si>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</si>
  <si>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</si>
  <si>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</si>
  <si>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2.86</t>
  </si>
  <si>
    <t>2.81</t>
  </si>
  <si>
    <t>3.51</t>
  </si>
  <si>
    <t>Tangible Book Value</t>
  </si>
  <si>
    <t>Tangible Book Value Per Share</t>
  </si>
  <si>
    <t>Total Debt</t>
  </si>
  <si>
    <t>0</t>
  </si>
  <si>
    <t>Net Debt</t>
  </si>
  <si>
    <t>Account Code - Inventory Valuation</t>
  </si>
  <si>
    <t>Buildings,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</si>
  <si>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</si>
  <si>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</si>
  <si>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</si>
  <si>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</si>
  <si>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</si>
  <si>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</si>
  <si>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</si>
  <si>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</si>
  <si>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</si>
  <si>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</si>
  <si>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</si>
  <si>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</si>
  <si>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</si>
  <si>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</si>
  <si>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</si>
  <si>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</si>
  <si>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</si>
  <si>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</si>
  <si>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</si>
  <si>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</si>
  <si>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</si>
  <si>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</si>
  <si>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-0.07</t>
  </si>
  <si>
    <t>-0.06</t>
  </si>
  <si>
    <t>0.04</t>
  </si>
  <si>
    <t>Basic EPS - Continuing Operations</t>
  </si>
  <si>
    <t>Basic Weighted Average Shares Outstanding</t>
  </si>
  <si>
    <t>Net EPS - Diluted</t>
  </si>
  <si>
    <t>-0.08</t>
  </si>
  <si>
    <t>Diluted EPS - Continuing Operations</t>
  </si>
  <si>
    <t>Diluted Weighted Average Shares Outstanding</t>
  </si>
  <si>
    <t>Normalized Basic EPS</t>
  </si>
  <si>
    <t>-0.05</t>
  </si>
  <si>
    <t>-0.04</t>
  </si>
  <si>
    <t>0.02</t>
  </si>
  <si>
    <t>Normalized Diluted EPS</t>
  </si>
  <si>
    <t>EBITDA</t>
  </si>
  <si>
    <t>EBITA</t>
  </si>
  <si>
    <t>EBIT</t>
  </si>
  <si>
    <t>Total Revenues (As Reported)</t>
  </si>
  <si>
    <t>Normalized Net Income</t>
  </si>
  <si>
    <t>Interest Capitalized</t>
  </si>
  <si>
    <t>Supplemental Operating Expense Items</t>
  </si>
  <si>
    <t>General and Administrative Expenses</t>
  </si>
  <si>
    <t>Stock-Based Comp., G&amp;A Exp. (Total)</t>
  </si>
  <si>
    <t>Total Stock-Based Compensation</t>
  </si>
  <si>
    <t>Profitability</t>
  </si>
  <si>
    <t>Return on Assets</t>
  </si>
  <si>
    <t>-0.92</t>
  </si>
  <si>
    <t>2.35</t>
  </si>
  <si>
    <t>Return on Total Capital</t>
  </si>
  <si>
    <t>2.43</t>
  </si>
  <si>
    <t>Return On Equity %</t>
  </si>
  <si>
    <t>-2.2</t>
  </si>
  <si>
    <t>1.24</t>
  </si>
  <si>
    <t>Return on Common Equity</t>
  </si>
  <si>
    <t>Margin Analysis</t>
  </si>
  <si>
    <t>Gross Profit Margin %</t>
  </si>
  <si>
    <t>75.1</t>
  </si>
  <si>
    <t>SG&amp;A Margin</t>
  </si>
  <si>
    <t>10.47</t>
  </si>
  <si>
    <t>EBITDA Margin %</t>
  </si>
  <si>
    <t>64.63</t>
  </si>
  <si>
    <t>EBITA Margin %</t>
  </si>
  <si>
    <t>39.81</t>
  </si>
  <si>
    <t>EBIT Margin %</t>
  </si>
  <si>
    <t>Income From Continuing Operations Margin %</t>
  </si>
  <si>
    <t>4.12</t>
  </si>
  <si>
    <t>Net Income Margin %</t>
  </si>
  <si>
    <t>Net Avail. For Common Margin %</t>
  </si>
  <si>
    <t>Normalized Net Income Margin</t>
  </si>
  <si>
    <t>2.58</t>
  </si>
  <si>
    <t>Levered Free Cash Flow Margin</t>
  </si>
  <si>
    <t>Unlevered Free Cash Flow Margin</t>
  </si>
  <si>
    <t>Asset Turnover</t>
  </si>
  <si>
    <t>0.09</t>
  </si>
  <si>
    <t>Fixed Assets Turnover</t>
  </si>
  <si>
    <t>0.1</t>
  </si>
  <si>
    <t>Short Term Liquidity</t>
  </si>
  <si>
    <t>Current Ratio</t>
  </si>
  <si>
    <t>14.12</t>
  </si>
  <si>
    <t>0.07</t>
  </si>
  <si>
    <t>1.3</t>
  </si>
  <si>
    <t>Quick Ratio</t>
  </si>
  <si>
    <t>0.01</t>
  </si>
  <si>
    <t>1.04</t>
  </si>
  <si>
    <t>Operating Cash Flow to Current Liabilities</t>
  </si>
  <si>
    <t>-0.83</t>
  </si>
  <si>
    <t>0.26</t>
  </si>
  <si>
    <t>Long Term Solvency</t>
  </si>
  <si>
    <t>Total Debt/Equity</t>
  </si>
  <si>
    <t>75.86</t>
  </si>
  <si>
    <t>285.01</t>
  </si>
  <si>
    <t>Total Debt / Total Capital</t>
  </si>
  <si>
    <t>43.14</t>
  </si>
  <si>
    <t>74.03</t>
  </si>
  <si>
    <t>LT Debt/Equity</t>
  </si>
  <si>
    <t>68.11</t>
  </si>
  <si>
    <t>272.17</t>
  </si>
  <si>
    <t>Long-Term Debt / Total Capital</t>
  </si>
  <si>
    <t>38.73</t>
  </si>
  <si>
    <t>70.69</t>
  </si>
  <si>
    <t>Total Liabilities / Total Assets</t>
  </si>
  <si>
    <t>3.47</t>
  </si>
  <si>
    <t>49.21</t>
  </si>
  <si>
    <t>74.27</t>
  </si>
  <si>
    <t>EBIT / Interest Expense</t>
  </si>
  <si>
    <t>1.08</t>
  </si>
  <si>
    <t>EBITDA / Interest Expense</t>
  </si>
  <si>
    <t>1.75</t>
  </si>
  <si>
    <t>(EBITDA - Capex) / Interest Expense</t>
  </si>
  <si>
    <t>-28.62</t>
  </si>
  <si>
    <t>Total Debt / EBITDA</t>
  </si>
  <si>
    <t>18.51</t>
  </si>
  <si>
    <t>Net Debt / EBITDA</t>
  </si>
  <si>
    <t>17.43</t>
  </si>
  <si>
    <t>Total Debt / (EBITDA - Capex)</t>
  </si>
  <si>
    <t>-1.13</t>
  </si>
  <si>
    <t>Net Debt / (EBITDA - Capex)</t>
  </si>
  <si>
    <t>-1.06</t>
  </si>
  <si>
    <t>Growth Over Prior Year</t>
  </si>
  <si>
    <t>EBITA, 1 Yr. Growth %</t>
  </si>
  <si>
    <t>-842.06</t>
  </si>
  <si>
    <t>EBIT, 1 Yr. Growth %</t>
  </si>
  <si>
    <t>Earnings From Cont. Operations, 1 Yr. Growth %</t>
  </si>
  <si>
    <t>-177.52</t>
  </si>
  <si>
    <t>Net Income, 1 Yr. Growth %</t>
  </si>
  <si>
    <t>Normalized Net Income, 1 Yr. Growth %</t>
  </si>
  <si>
    <t>Diluted EPS Before Extra, 1 Yr. Growth %</t>
  </si>
  <si>
    <t>-14.55</t>
  </si>
  <si>
    <t>-164.5</t>
  </si>
  <si>
    <t>Net Property, Plant and Equip., 1 Yr. Growth %</t>
  </si>
  <si>
    <t>110.9</t>
  </si>
  <si>
    <t>218.64</t>
  </si>
  <si>
    <t>Total Assets, 1 Yr. Growth %</t>
  </si>
  <si>
    <t>86.76</t>
  </si>
  <si>
    <t>236.98</t>
  </si>
  <si>
    <t>Tangible Book Value, 1 Yr. Growth %</t>
  </si>
  <si>
    <t>-1.74</t>
  </si>
  <si>
    <t>70.72</t>
  </si>
  <si>
    <t>Common Equity, 1 Yr. Growth %</t>
  </si>
  <si>
    <t>Cash From Operations, 1 Yr. Growth %</t>
  </si>
  <si>
    <t>-547.72</t>
  </si>
  <si>
    <t>Capital Expenditures, 1 Yr. Growth %</t>
  </si>
  <si>
    <t>-14.64</t>
  </si>
  <si>
    <t>428.22</t>
  </si>
  <si>
    <t>Levered Free Cash Flow, 1 Yr. Growth %</t>
  </si>
  <si>
    <t>576.71</t>
  </si>
  <si>
    <t>Unlevered Free Cash Flow, 1 Yr. Growth %</t>
  </si>
  <si>
    <t>565.26</t>
  </si>
  <si>
    <t>Compound Annual Growth Rate Over Two Years</t>
  </si>
  <si>
    <t>EBITA, 2 Yr. CAGR %</t>
  </si>
  <si>
    <t>224.15</t>
  </si>
  <si>
    <t>EBIT, 2 Yr. CAGR %</t>
  </si>
  <si>
    <t>Earnings From Cont. Operations, 2 Yr. CAGR %</t>
  </si>
  <si>
    <t>4.29</t>
  </si>
  <si>
    <t>Net Income, 2 Yr. CAGR %</t>
  </si>
  <si>
    <t>Normalized Net Income, 2 Yr. CAGR %</t>
  </si>
  <si>
    <t>Diluted EPS Before Extra, 2 Yr. CAGR %</t>
  </si>
  <si>
    <t>-30.02</t>
  </si>
  <si>
    <t>Net Property, Plant and Equip., 2 Yr. CAGR %</t>
  </si>
  <si>
    <t>159.26</t>
  </si>
  <si>
    <t>Total Assets, 2 Yr. CAGR %</t>
  </si>
  <si>
    <t>150.88</t>
  </si>
  <si>
    <t>Tangible Book Value, 2 Yr. CAGR %</t>
  </si>
  <si>
    <t>29.54</t>
  </si>
  <si>
    <t>Common Equity, 2 Yr. CAGR %</t>
  </si>
  <si>
    <t>Cash From Operations, 2 Yr. CAGR %</t>
  </si>
  <si>
    <t>206.76</t>
  </si>
  <si>
    <t>Capital Expenditures, 2 Yr. CAGR %</t>
  </si>
  <si>
    <t>112.2</t>
  </si>
  <si>
    <t>2022</t>
  </si>
  <si>
    <t>2023</t>
  </si>
  <si>
    <t>2024</t>
  </si>
  <si>
    <t>2025</t>
  </si>
  <si>
    <t>2026</t>
  </si>
  <si>
    <t>Capitalization
                                    1</t>
  </si>
  <si>
    <t>162.9</t>
  </si>
  <si>
    <t>294.4</t>
  </si>
  <si>
    <t>220.4</t>
  </si>
  <si>
    <t>-</t>
  </si>
  <si>
    <t>Change</t>
  </si>
  <si>
    <t>80.77%</t>
  </si>
  <si>
    <t>-25.15%</t>
  </si>
  <si>
    <t>0%</t>
  </si>
  <si>
    <t>Enterprise Value (EV)
                                    1</t>
  </si>
  <si>
    <t>230.1</t>
  </si>
  <si>
    <t>708.3</t>
  </si>
  <si>
    <t>912.8</t>
  </si>
  <si>
    <t>873.3</t>
  </si>
  <si>
    <t>844.8</t>
  </si>
  <si>
    <t>207.9%</t>
  </si>
  <si>
    <t>28.86%</t>
  </si>
  <si>
    <t>-4.33%</t>
  </si>
  <si>
    <t>-3.26%</t>
  </si>
  <si>
    <t>P/E ratio</t>
  </si>
  <si>
    <t>-84.4x</t>
  </si>
  <si>
    <t>168x</t>
  </si>
  <si>
    <t>7.98x</t>
  </si>
  <si>
    <t>3.32x</t>
  </si>
  <si>
    <t>4.17x</t>
  </si>
  <si>
    <t>PBR</t>
  </si>
  <si>
    <t>1.8x</t>
  </si>
  <si>
    <t>1.91x</t>
  </si>
  <si>
    <t>1.38x</t>
  </si>
  <si>
    <t>1.31x</t>
  </si>
  <si>
    <t>1.28x</t>
  </si>
  <si>
    <t>PEG</t>
  </si>
  <si>
    <t>-1x</t>
  </si>
  <si>
    <t>0x</t>
  </si>
  <si>
    <t>-0.2x</t>
  </si>
  <si>
    <t>Capitalization / Revenue</t>
  </si>
  <si>
    <t>8.01x</t>
  </si>
  <si>
    <t>1.7x</t>
  </si>
  <si>
    <t>1.46x</t>
  </si>
  <si>
    <t>1.37x</t>
  </si>
  <si>
    <t>EV / Revenue</t>
  </si>
  <si>
    <t>19.3x</t>
  </si>
  <si>
    <t>7.05x</t>
  </si>
  <si>
    <t>5.77x</t>
  </si>
  <si>
    <t>5.24x</t>
  </si>
  <si>
    <t>EV / EBITDA</t>
  </si>
  <si>
    <t>-115x</t>
  </si>
  <si>
    <t>29.8x</t>
  </si>
  <si>
    <t>9.2x</t>
  </si>
  <si>
    <t>6.48x</t>
  </si>
  <si>
    <t>6.58x</t>
  </si>
  <si>
    <t>EV / EBIT</t>
  </si>
  <si>
    <t>48.4x</t>
  </si>
  <si>
    <t>12.4x</t>
  </si>
  <si>
    <t>9.71x</t>
  </si>
  <si>
    <t>8.49x</t>
  </si>
  <si>
    <t>EV / FCF</t>
  </si>
  <si>
    <t>-2.89x</t>
  </si>
  <si>
    <t>-1.74x</t>
  </si>
  <si>
    <t>-6.01x</t>
  </si>
  <si>
    <t>14.9x</t>
  </si>
  <si>
    <t>11.3x</t>
  </si>
  <si>
    <t>FCF Yield</t>
  </si>
  <si>
    <t>-34.6%</t>
  </si>
  <si>
    <t>-57.4%</t>
  </si>
  <si>
    <t>-16.7%</t>
  </si>
  <si>
    <t>6.72%</t>
  </si>
  <si>
    <t>8.88%</t>
  </si>
  <si>
    <t>Dividend per Share
                                    2</t>
  </si>
  <si>
    <t>0.5709</t>
  </si>
  <si>
    <t>1.266</t>
  </si>
  <si>
    <t>1.14</t>
  </si>
  <si>
    <t>Rate of return</t>
  </si>
  <si>
    <t>11.4%</t>
  </si>
  <si>
    <t>25.2%</t>
  </si>
  <si>
    <t>22.7%</t>
  </si>
  <si>
    <t>EPS
                                    2</t>
  </si>
  <si>
    <t>0.6288</t>
  </si>
  <si>
    <t>1.514</t>
  </si>
  <si>
    <t>1.203</t>
  </si>
  <si>
    <t>Distribution rate</t>
  </si>
  <si>
    <t>90.8%</t>
  </si>
  <si>
    <t>83.6%</t>
  </si>
  <si>
    <t>94.8%</t>
  </si>
  <si>
    <t>Net sales
                                    1</t>
  </si>
  <si>
    <t>36.74</t>
  </si>
  <si>
    <t>129.4</t>
  </si>
  <si>
    <t>151.3</t>
  </si>
  <si>
    <t>161.2</t>
  </si>
  <si>
    <t>EBITDA
                                    1</t>
  </si>
  <si>
    <t>-2</t>
  </si>
  <si>
    <t>23.74</t>
  </si>
  <si>
    <t>99.19</t>
  </si>
  <si>
    <t>134.9</t>
  </si>
  <si>
    <t>128.3</t>
  </si>
  <si>
    <t>EBIT
                                    1</t>
  </si>
  <si>
    <t>14.63</t>
  </si>
  <si>
    <t>73.47</t>
  </si>
  <si>
    <t>89.96</t>
  </si>
  <si>
    <t>99.48</t>
  </si>
  <si>
    <t>Net income
                                    1</t>
  </si>
  <si>
    <t>28.69</t>
  </si>
  <si>
    <t>48.08</t>
  </si>
  <si>
    <t>52.84</t>
  </si>
  <si>
    <t>Net Debt
                                    1</t>
  </si>
  <si>
    <t>67.2</t>
  </si>
  <si>
    <t>413.9</t>
  </si>
  <si>
    <t>692.4</t>
  </si>
  <si>
    <t>652.9</t>
  </si>
  <si>
    <t>624.5</t>
  </si>
  <si>
    <t>Reference price
                                    2</t>
  </si>
  <si>
    <t>5.065</t>
  </si>
  <si>
    <t>6.706</t>
  </si>
  <si>
    <t>5.020</t>
  </si>
  <si>
    <t>Nbr of stocks (in thousands)</t>
  </si>
  <si>
    <t>32,153</t>
  </si>
  <si>
    <t>43,900</t>
  </si>
  <si>
    <t>Announcement Date</t>
  </si>
  <si>
    <t>1/30/23</t>
  </si>
  <si>
    <t>2/15/24</t>
  </si>
  <si>
    <t>address1</t>
  </si>
  <si>
    <t>S. E. Pearman Building</t>
  </si>
  <si>
    <t>address2</t>
  </si>
  <si>
    <t>2nd Floor 9 Par-la-Ville Road</t>
  </si>
  <si>
    <t>city</t>
  </si>
  <si>
    <t>Hamilton</t>
  </si>
  <si>
    <t>zip</t>
  </si>
  <si>
    <t>HM 11</t>
  </si>
  <si>
    <t>country</t>
  </si>
  <si>
    <t>phone</t>
  </si>
  <si>
    <t>441 542 9329</t>
  </si>
  <si>
    <t>website</t>
  </si>
  <si>
    <t>https://himalaya-shipping.com</t>
  </si>
  <si>
    <t>industry</t>
  </si>
  <si>
    <t>Marine Shipping</t>
  </si>
  <si>
    <t>industryKey</t>
  </si>
  <si>
    <t>marine-shipping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</si>
  <si>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</si>
  <si>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</si>
  <si>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</si>
  <si>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</si>
  <si>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</si>
  <si>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</si>
  <si>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</si>
  <si>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Himalaya Shipping Ltd. provides dry bulk shipping services worldwide. The company operates a fleet of vessels. It serves major commodity trading, commodity and energy transition, and multi-modal transport companies. Himalaya Shipping Ltd. was incorporated in 2021 and is based in Hamilton, Bermuda.</t>
  </si>
  <si>
    <t>fullTimeEmployees</t>
  </si>
  <si>
    <t>companyOfficers</t>
  </si>
  <si>
    <t>[{'maxAge': 1, 'name': 'Mr. Herman Alf Billung', 'age': 66, 'title': 'CEO of 2020 Bulkers Management AS-Manager &amp; Acting CFO', 'yearBorn': 1958, 'exercisedValue': 0, 'unexercisedValue': 0}, {'maxAge': 1, 'name': 'Mr. Christian  Dahll', 'title': 'Contracted Chief Operational Officer', 'exercisedValue': 0, 'unexercisedValue': 0}, {'maxAge': 1, 'name': 'Ms. Alfi  Lao', 'title': 'Chief Accounting Officer &amp; Financial Controller', 'exercisedValue': 0, 'unexercisedValue': 0}, {'maxAge': 1, 'name': 'Mr. Olav  Eikrem', 'age': 68, 'title': 'Chief Technology Officer of 2020 Bulkers Management AS - Manager', 'yearBorn': 1956, 'exercisedValue': 0, 'unexercisedValue': 0}, {'maxAge': 1, 'name': 'Mr. Lars-Christian  Svensen', 'age': 38, 'title': 'Contracted Chief Commercial Officer', 'yearBorn': 1986, 'exercisedValue': 0, 'unexercisedValue': 0}, {'maxAge': 1, 'name': 'Ms. Mi Hong Yoon', 'age': 54, 'title': 'Company Secretary &amp; Director', 'yearBorn': 1970, 'exercisedValue': 0, 'unexercisedValue': 0}, {'maxAge': 1, 'name': 'Ms. Kseniia  Sheiko', 'title': 'Financial Controller of Bulkers Management AS - Manager',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</si>
  <si>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</si>
  <si>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</si>
  <si>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</si>
  <si>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</si>
  <si>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</si>
  <si>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</si>
  <si>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</si>
  <si>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</si>
  <si>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</si>
  <si>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</si>
  <si>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</si>
  <si>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</si>
  <si>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</si>
  <si>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</si>
  <si>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beta</t>
  </si>
  <si>
    <t>trailingPE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</si>
  <si>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</si>
  <si>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</si>
  <si>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</si>
  <si>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</si>
  <si>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</si>
  <si>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</si>
  <si>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</si>
  <si>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</si>
  <si>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</si>
  <si>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</si>
  <si>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</si>
  <si>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</si>
  <si>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</si>
  <si>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</si>
  <si>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</si>
  <si>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</si>
  <si>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</si>
  <si>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</si>
  <si>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</si>
  <si>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</si>
  <si>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</si>
  <si>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</si>
  <si>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</si>
  <si>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</si>
  <si>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</si>
  <si>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</si>
  <si>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</si>
  <si>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</si>
  <si>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</si>
  <si>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</si>
  <si>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</si>
  <si>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</si>
  <si>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</si>
  <si>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</si>
  <si>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</si>
  <si>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</si>
  <si>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</si>
  <si>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</si>
  <si>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</si>
  <si>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</si>
  <si>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</si>
  <si>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</si>
  <si>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</si>
  <si>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</si>
  <si>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</si>
  <si>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</si>
  <si>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</si>
  <si>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</si>
  <si>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</si>
  <si>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Himalaya Shipping Ltd.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</si>
  <si>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</si>
  <si>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</si>
  <si>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</si>
  <si>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</si>
  <si>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</si>
  <si>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</si>
  <si>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</si>
  <si>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8e1f796f-21cd-3f0c-9fa0-4a0dfee68bfd</t>
  </si>
  <si>
    <t>messageBoardId</t>
  </si>
  <si>
    <t>finmb_717633581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</si>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</sst>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himalaya-shipping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5.1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-989.0469294629287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2.20119872E8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3.648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>
        <v>0.48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-1.0</v>
      </c>
      <c r="C2" s="1">
        <v>-2.0</v>
      </c>
      <c r="D2" s="1">
        <v>1.0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0.0</v>
      </c>
      <c r="D3" s="1">
        <v>9.0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9.0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0.0</v>
      </c>
      <c r="D5" s="1">
        <v>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40.0</v>
      </c>
      <c r="D6" s="1">
        <v>47.0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-81.0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40.0</v>
      </c>
      <c r="D8" s="1">
        <v>48.0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66.0</v>
      </c>
      <c r="C9" s="1">
        <v>-20.0</v>
      </c>
      <c r="D9" s="1">
        <v>-5.0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-66.0</v>
      </c>
      <c r="C10" s="1">
        <v>-1.0</v>
      </c>
      <c r="D10" s="1">
        <v>6.0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-91.0</v>
      </c>
      <c r="C11" s="1">
        <v>-78.0</v>
      </c>
      <c r="D11" s="1">
        <v>-413.0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-91.0</v>
      </c>
      <c r="C12" s="1">
        <v>-78.0</v>
      </c>
      <c r="D12" s="1">
        <v>-413.0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70.0</v>
      </c>
      <c r="D13" s="1">
        <v>392.0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70.0</v>
      </c>
      <c r="D14" s="1">
        <v>392.0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0.0</v>
      </c>
      <c r="D15" s="1">
        <v>-18.0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-18.0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107.0</v>
      </c>
      <c r="C17" s="1">
        <v>0.0</v>
      </c>
      <c r="D17" s="1">
        <v>62.0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-1.0</v>
      </c>
      <c r="D18" s="1">
        <v>-3.0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107.0</v>
      </c>
      <c r="C19" s="1">
        <v>68.0</v>
      </c>
      <c r="D19" s="1">
        <v>432.0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15.0</v>
      </c>
      <c r="C20" s="1">
        <v>-11.0</v>
      </c>
      <c r="D20" s="1">
        <v>25.0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40.0</v>
      </c>
      <c r="D22" s="1">
        <v>12.0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-62.0</v>
      </c>
      <c r="D23" s="1">
        <v>-421.0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-62.0</v>
      </c>
      <c r="D24" s="1">
        <v>-414.0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-16.0</v>
      </c>
      <c r="D25" s="1">
        <v>19.0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70.0</v>
      </c>
      <c r="D26" s="1">
        <v>374.0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44</v>
      </c>
      <c r="B3" s="1">
        <v>11.0</v>
      </c>
      <c r="C3" s="1">
        <v>30.0</v>
      </c>
      <c r="D3" s="1">
        <v>25.0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45</v>
      </c>
      <c r="B4" s="1">
        <v>11.0</v>
      </c>
      <c r="C4" s="1">
        <v>30.0</v>
      </c>
      <c r="D4" s="1">
        <v>25.0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46</v>
      </c>
      <c r="B5" s="1">
        <v>0.0</v>
      </c>
      <c r="C5" s="1">
        <v>0.0</v>
      </c>
      <c r="D5" s="1">
        <v>81.0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47</v>
      </c>
      <c r="B6" s="1">
        <v>0.0</v>
      </c>
      <c r="C6" s="1">
        <v>0.0</v>
      </c>
      <c r="D6" s="1">
        <v>81.0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48</v>
      </c>
      <c r="B7" s="1">
        <v>0.0</v>
      </c>
      <c r="C7" s="1">
        <v>0.0</v>
      </c>
      <c r="D7" s="1">
        <v>63.0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49</v>
      </c>
      <c r="B8" s="1">
        <v>0.0</v>
      </c>
      <c r="C8" s="1">
        <v>0.0</v>
      </c>
      <c r="D8" s="1">
        <v>99.0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50</v>
      </c>
      <c r="B9" s="1">
        <v>0.0</v>
      </c>
      <c r="C9" s="1">
        <v>1.0</v>
      </c>
      <c r="D9" s="1">
        <v>4.0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51</v>
      </c>
      <c r="B10" s="1">
        <v>11.0</v>
      </c>
      <c r="C10" s="1">
        <v>1.0</v>
      </c>
      <c r="D10" s="1">
        <v>32.0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52</v>
      </c>
      <c r="B11" s="1">
        <v>83.0</v>
      </c>
      <c r="C11" s="1">
        <v>176.0</v>
      </c>
      <c r="D11" s="1">
        <v>570.0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53</v>
      </c>
      <c r="B12" s="1">
        <v>0.0</v>
      </c>
      <c r="C12" s="1">
        <v>0.0</v>
      </c>
      <c r="D12" s="1">
        <v>-9.0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54</v>
      </c>
      <c r="B13" s="1">
        <v>83.0</v>
      </c>
      <c r="C13" s="1">
        <v>176.0</v>
      </c>
      <c r="D13" s="1">
        <v>561.0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55</v>
      </c>
      <c r="B14" s="1">
        <v>40.0</v>
      </c>
      <c r="C14" s="1">
        <v>0.0</v>
      </c>
      <c r="D14" s="1">
        <v>5.0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56</v>
      </c>
      <c r="B15" s="1">
        <v>95.0</v>
      </c>
      <c r="C15" s="1">
        <v>178.0</v>
      </c>
      <c r="D15" s="1">
        <v>599.0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57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58</v>
      </c>
      <c r="B17" s="1">
        <v>80.0</v>
      </c>
      <c r="C17" s="1">
        <v>14.0</v>
      </c>
      <c r="D17" s="1">
        <v>1.0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59</v>
      </c>
      <c r="B18" s="1">
        <v>0.0</v>
      </c>
      <c r="C18" s="1">
        <v>3.0</v>
      </c>
      <c r="D18" s="1">
        <v>2.0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60</v>
      </c>
      <c r="B19" s="1">
        <v>0.0</v>
      </c>
      <c r="C19" s="1">
        <v>7.0</v>
      </c>
      <c r="D19" s="1">
        <v>19.0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61</v>
      </c>
      <c r="B20" s="1">
        <v>0.0</v>
      </c>
      <c r="C20" s="1">
        <v>30.0</v>
      </c>
      <c r="D20" s="1">
        <v>1.0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62</v>
      </c>
      <c r="B21" s="1">
        <v>80.0</v>
      </c>
      <c r="C21" s="1">
        <v>26.0</v>
      </c>
      <c r="D21" s="1">
        <v>25.0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63</v>
      </c>
      <c r="B22" s="1">
        <v>0.0</v>
      </c>
      <c r="C22" s="1">
        <v>61.0</v>
      </c>
      <c r="D22" s="1">
        <v>420.0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64</v>
      </c>
      <c r="B23" s="1">
        <v>2.0</v>
      </c>
      <c r="C23" s="1">
        <v>0.0</v>
      </c>
      <c r="D23" s="1">
        <v>0.0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65</v>
      </c>
      <c r="B24" s="1">
        <v>3.0</v>
      </c>
      <c r="C24" s="1">
        <v>87.0</v>
      </c>
      <c r="D24" s="1">
        <v>445.0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66</v>
      </c>
      <c r="B25" s="1">
        <v>32.0</v>
      </c>
      <c r="C25" s="1">
        <v>32.0</v>
      </c>
      <c r="D25" s="1">
        <v>43.0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67</v>
      </c>
      <c r="B26" s="1">
        <v>60.0</v>
      </c>
      <c r="C26" s="1">
        <v>61.0</v>
      </c>
      <c r="D26" s="1">
        <v>112.0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68</v>
      </c>
      <c r="B27" s="1">
        <v>-1.0</v>
      </c>
      <c r="C27" s="1">
        <v>-3.0</v>
      </c>
      <c r="D27" s="1">
        <v>-1.0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69</v>
      </c>
      <c r="B28" s="1">
        <v>91.0</v>
      </c>
      <c r="C28" s="1">
        <v>90.0</v>
      </c>
      <c r="D28" s="1">
        <v>154.0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70</v>
      </c>
      <c r="B29" s="1">
        <v>91.0</v>
      </c>
      <c r="C29" s="1">
        <v>90.0</v>
      </c>
      <c r="D29" s="1">
        <v>154.0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71</v>
      </c>
      <c r="B30" s="1">
        <v>95.0</v>
      </c>
      <c r="C30" s="1">
        <v>178.0</v>
      </c>
      <c r="D30" s="1">
        <v>599.0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37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72</v>
      </c>
      <c r="B32" s="1">
        <v>32.0</v>
      </c>
      <c r="C32" s="1">
        <v>32.0</v>
      </c>
      <c r="D32" s="1">
        <v>43.0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73</v>
      </c>
      <c r="B33" s="1">
        <v>32.0</v>
      </c>
      <c r="C33" s="1">
        <v>32.0</v>
      </c>
      <c r="D33" s="1">
        <v>43.0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74</v>
      </c>
      <c r="B34" s="1" t="s">
        <v>75</v>
      </c>
      <c r="C34" s="1" t="s">
        <v>76</v>
      </c>
      <c r="D34" s="1" t="s">
        <v>77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78</v>
      </c>
      <c r="B35" s="1">
        <v>91.0</v>
      </c>
      <c r="C35" s="1">
        <v>90.0</v>
      </c>
      <c r="D35" s="1">
        <v>154.0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79</v>
      </c>
      <c r="B36" s="1" t="s">
        <v>75</v>
      </c>
      <c r="C36" s="1" t="s">
        <v>76</v>
      </c>
      <c r="D36" s="1" t="s">
        <v>77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80</v>
      </c>
      <c r="B37" s="1" t="s">
        <v>81</v>
      </c>
      <c r="C37" s="1">
        <v>68.0</v>
      </c>
      <c r="D37" s="1">
        <v>439.0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82</v>
      </c>
      <c r="B38" s="1">
        <v>-11.0</v>
      </c>
      <c r="C38" s="1">
        <v>68.0</v>
      </c>
      <c r="D38" s="1">
        <v>414.0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83</v>
      </c>
      <c r="B39" s="1">
        <v>0.0</v>
      </c>
      <c r="C39" s="1">
        <v>3.0</v>
      </c>
      <c r="D39" s="1">
        <v>3.0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84</v>
      </c>
      <c r="B40" s="1">
        <v>83.0</v>
      </c>
      <c r="C40" s="1">
        <v>176.0</v>
      </c>
      <c r="D40" s="1">
        <v>133.0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85</v>
      </c>
      <c r="B41" s="1">
        <v>0.0</v>
      </c>
      <c r="C41" s="1">
        <v>0.0</v>
      </c>
      <c r="D41" s="1">
        <v>2.0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86</v>
      </c>
      <c r="B2" s="1">
        <v>0.0</v>
      </c>
      <c r="C2" s="1">
        <v>0.0</v>
      </c>
      <c r="D2" s="1">
        <v>36.0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87</v>
      </c>
      <c r="B3" s="1">
        <v>0.0</v>
      </c>
      <c r="C3" s="1">
        <v>0.0</v>
      </c>
      <c r="D3" s="1">
        <v>36.0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88</v>
      </c>
      <c r="B4" s="1">
        <v>0.0</v>
      </c>
      <c r="C4" s="1">
        <v>0.0</v>
      </c>
      <c r="D4" s="1">
        <v>9.0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89</v>
      </c>
      <c r="B5" s="1">
        <v>0.0</v>
      </c>
      <c r="C5" s="1">
        <v>0.0</v>
      </c>
      <c r="D5" s="1">
        <v>27.0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90</v>
      </c>
      <c r="B6" s="1">
        <v>1.0</v>
      </c>
      <c r="C6" s="1">
        <v>2.0</v>
      </c>
      <c r="D6" s="1">
        <v>3.0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91</v>
      </c>
      <c r="B7" s="1">
        <v>0.0</v>
      </c>
      <c r="C7" s="1">
        <v>0.0</v>
      </c>
      <c r="D7" s="1">
        <v>9.0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92</v>
      </c>
      <c r="B8" s="1">
        <v>1.0</v>
      </c>
      <c r="C8" s="1">
        <v>2.0</v>
      </c>
      <c r="D8" s="1">
        <v>12.0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93</v>
      </c>
      <c r="B9" s="1">
        <v>-1.0</v>
      </c>
      <c r="C9" s="1">
        <v>-2.0</v>
      </c>
      <c r="D9" s="1">
        <v>14.0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94</v>
      </c>
      <c r="B10" s="1">
        <v>0.0</v>
      </c>
      <c r="C10" s="1">
        <v>0.0</v>
      </c>
      <c r="D10" s="1">
        <v>-13.0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95</v>
      </c>
      <c r="B11" s="1">
        <v>0.0</v>
      </c>
      <c r="C11" s="1">
        <v>0.0</v>
      </c>
      <c r="D11" s="1">
        <v>83.0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96</v>
      </c>
      <c r="B12" s="1">
        <v>0.0</v>
      </c>
      <c r="C12" s="1">
        <v>0.0</v>
      </c>
      <c r="D12" s="1">
        <v>-12.0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97</v>
      </c>
      <c r="B13" s="1">
        <v>0.0</v>
      </c>
      <c r="C13" s="1">
        <v>0.0</v>
      </c>
      <c r="D13" s="1">
        <v>-34.0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98</v>
      </c>
      <c r="B14" s="1">
        <v>-1.0</v>
      </c>
      <c r="C14" s="1">
        <v>-2.0</v>
      </c>
      <c r="D14" s="1">
        <v>1.0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99</v>
      </c>
      <c r="B15" s="1">
        <v>-1.0</v>
      </c>
      <c r="C15" s="1">
        <v>-2.0</v>
      </c>
      <c r="D15" s="1">
        <v>1.0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100</v>
      </c>
      <c r="B16" s="1">
        <v>-1.0</v>
      </c>
      <c r="C16" s="1">
        <v>-2.0</v>
      </c>
      <c r="D16" s="1">
        <v>1.0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101</v>
      </c>
      <c r="B17" s="1">
        <v>-1.0</v>
      </c>
      <c r="C17" s="1">
        <v>-2.0</v>
      </c>
      <c r="D17" s="1">
        <v>1.0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102</v>
      </c>
      <c r="B18" s="1">
        <v>-1.0</v>
      </c>
      <c r="C18" s="1">
        <v>-2.0</v>
      </c>
      <c r="D18" s="1">
        <v>1.0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103</v>
      </c>
      <c r="B19" s="1">
        <v>-1.0</v>
      </c>
      <c r="C19" s="1">
        <v>-2.0</v>
      </c>
      <c r="D19" s="1">
        <v>1.0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104</v>
      </c>
      <c r="B20" s="1">
        <v>-1.0</v>
      </c>
      <c r="C20" s="1">
        <v>-2.0</v>
      </c>
      <c r="D20" s="1">
        <v>1.0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105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106</v>
      </c>
      <c r="B22" s="1" t="s">
        <v>107</v>
      </c>
      <c r="C22" s="1" t="s">
        <v>108</v>
      </c>
      <c r="D22" s="1" t="s">
        <v>109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110</v>
      </c>
      <c r="B23" s="1" t="s">
        <v>107</v>
      </c>
      <c r="C23" s="1" t="s">
        <v>108</v>
      </c>
      <c r="D23" s="1" t="s">
        <v>109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111</v>
      </c>
      <c r="B24" s="1">
        <v>18.0</v>
      </c>
      <c r="C24" s="1">
        <v>32.0</v>
      </c>
      <c r="D24" s="1">
        <v>38.0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112</v>
      </c>
      <c r="B25" s="1" t="s">
        <v>113</v>
      </c>
      <c r="C25" s="1" t="s">
        <v>108</v>
      </c>
      <c r="D25" s="1" t="s">
        <v>109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114</v>
      </c>
      <c r="B26" s="1" t="s">
        <v>113</v>
      </c>
      <c r="C26" s="1" t="s">
        <v>108</v>
      </c>
      <c r="D26" s="1" t="s">
        <v>109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115</v>
      </c>
      <c r="B27" s="1">
        <v>18.0</v>
      </c>
      <c r="C27" s="1">
        <v>32.0</v>
      </c>
      <c r="D27" s="1">
        <v>38.0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116</v>
      </c>
      <c r="B28" s="1" t="s">
        <v>117</v>
      </c>
      <c r="C28" s="1" t="s">
        <v>118</v>
      </c>
      <c r="D28" s="1" t="s">
        <v>119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120</v>
      </c>
      <c r="B29" s="1" t="s">
        <v>117</v>
      </c>
      <c r="C29" s="1" t="s">
        <v>118</v>
      </c>
      <c r="D29" s="1" t="s">
        <v>119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37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121</v>
      </c>
      <c r="B31" s="1">
        <v>0.0</v>
      </c>
      <c r="C31" s="1">
        <v>0.0</v>
      </c>
      <c r="D31" s="1">
        <v>23.0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122</v>
      </c>
      <c r="B32" s="1">
        <v>-1.0</v>
      </c>
      <c r="C32" s="1">
        <v>-2.0</v>
      </c>
      <c r="D32" s="1">
        <v>14.0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123</v>
      </c>
      <c r="B33" s="1">
        <v>-1.0</v>
      </c>
      <c r="C33" s="1">
        <v>-2.0</v>
      </c>
      <c r="D33" s="1">
        <v>14.0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124</v>
      </c>
      <c r="B34" s="1">
        <v>0.0</v>
      </c>
      <c r="C34" s="1">
        <v>0.0</v>
      </c>
      <c r="D34" s="1">
        <v>36.0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125</v>
      </c>
      <c r="B35" s="1">
        <v>-83.0</v>
      </c>
      <c r="C35" s="1">
        <v>-1.0</v>
      </c>
      <c r="D35" s="1">
        <v>94.0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126</v>
      </c>
      <c r="B36" s="1">
        <v>0.0</v>
      </c>
      <c r="C36" s="1">
        <v>1.0</v>
      </c>
      <c r="D36" s="1">
        <v>7.0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127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128</v>
      </c>
      <c r="B38" s="1">
        <v>1.0</v>
      </c>
      <c r="C38" s="1">
        <v>2.0</v>
      </c>
      <c r="D38" s="1">
        <v>3.0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129</v>
      </c>
      <c r="B39" s="1">
        <v>4.0</v>
      </c>
      <c r="C39" s="1">
        <v>40.0</v>
      </c>
      <c r="D39" s="1">
        <v>47.0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130</v>
      </c>
      <c r="B40" s="1">
        <v>4.0</v>
      </c>
      <c r="C40" s="1">
        <v>40.0</v>
      </c>
      <c r="D40" s="1">
        <v>47.0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132</v>
      </c>
      <c r="B3" s="1">
        <v>0.0</v>
      </c>
      <c r="C3" s="1" t="s">
        <v>133</v>
      </c>
      <c r="D3" s="1" t="s">
        <v>134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135</v>
      </c>
      <c r="B4" s="1">
        <v>0.0</v>
      </c>
      <c r="C4" s="1">
        <v>-1.0</v>
      </c>
      <c r="D4" s="1" t="s">
        <v>136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137</v>
      </c>
      <c r="B5" s="1">
        <v>0.0</v>
      </c>
      <c r="C5" s="1" t="s">
        <v>138</v>
      </c>
      <c r="D5" s="1" t="s">
        <v>139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140</v>
      </c>
      <c r="B6" s="1">
        <v>0.0</v>
      </c>
      <c r="C6" s="1" t="s">
        <v>138</v>
      </c>
      <c r="D6" s="1" t="s">
        <v>139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142</v>
      </c>
      <c r="B8" s="1">
        <v>0.0</v>
      </c>
      <c r="C8" s="1">
        <v>0.0</v>
      </c>
      <c r="D8" s="1" t="s">
        <v>143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144</v>
      </c>
      <c r="B9" s="1">
        <v>0.0</v>
      </c>
      <c r="C9" s="1">
        <v>0.0</v>
      </c>
      <c r="D9" s="1" t="s">
        <v>145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146</v>
      </c>
      <c r="B10" s="1">
        <v>0.0</v>
      </c>
      <c r="C10" s="1">
        <v>0.0</v>
      </c>
      <c r="D10" s="1" t="s">
        <v>147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148</v>
      </c>
      <c r="B11" s="1">
        <v>0.0</v>
      </c>
      <c r="C11" s="1">
        <v>0.0</v>
      </c>
      <c r="D11" s="1" t="s">
        <v>149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150</v>
      </c>
      <c r="B12" s="1">
        <v>0.0</v>
      </c>
      <c r="C12" s="1">
        <v>0.0</v>
      </c>
      <c r="D12" s="1" t="s">
        <v>149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151</v>
      </c>
      <c r="B13" s="1">
        <v>0.0</v>
      </c>
      <c r="C13" s="1">
        <v>0.0</v>
      </c>
      <c r="D13" s="1" t="s">
        <v>152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153</v>
      </c>
      <c r="B14" s="1">
        <v>0.0</v>
      </c>
      <c r="C14" s="1">
        <v>0.0</v>
      </c>
      <c r="D14" s="1" t="s">
        <v>152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154</v>
      </c>
      <c r="B15" s="1">
        <v>0.0</v>
      </c>
      <c r="C15" s="1">
        <v>0.0</v>
      </c>
      <c r="D15" s="1" t="s">
        <v>152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155</v>
      </c>
      <c r="B16" s="1">
        <v>0.0</v>
      </c>
      <c r="C16" s="1">
        <v>0.0</v>
      </c>
      <c r="D16" s="1" t="s">
        <v>156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157</v>
      </c>
      <c r="B17" s="1">
        <v>0.0</v>
      </c>
      <c r="C17" s="1">
        <v>0.0</v>
      </c>
      <c r="D17" s="1">
        <v>0.0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158</v>
      </c>
      <c r="B18" s="1">
        <v>0.0</v>
      </c>
      <c r="C18" s="1">
        <v>0.0</v>
      </c>
      <c r="D18" s="1">
        <v>0.0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159</v>
      </c>
      <c r="B20" s="1">
        <v>0.0</v>
      </c>
      <c r="C20" s="1">
        <v>0.0</v>
      </c>
      <c r="D20" s="1" t="s">
        <v>160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161</v>
      </c>
      <c r="B21" s="1">
        <v>0.0</v>
      </c>
      <c r="C21" s="1">
        <v>0.0</v>
      </c>
      <c r="D21" s="1" t="s">
        <v>162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163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164</v>
      </c>
      <c r="B23" s="1" t="s">
        <v>165</v>
      </c>
      <c r="C23" s="1" t="s">
        <v>166</v>
      </c>
      <c r="D23" s="1" t="s">
        <v>167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168</v>
      </c>
      <c r="B24" s="1" t="s">
        <v>165</v>
      </c>
      <c r="C24" s="1" t="s">
        <v>169</v>
      </c>
      <c r="D24" s="1" t="s">
        <v>170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171</v>
      </c>
      <c r="B25" s="1" t="s">
        <v>172</v>
      </c>
      <c r="C25" s="1" t="s">
        <v>117</v>
      </c>
      <c r="D25" s="1" t="s">
        <v>173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174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175</v>
      </c>
      <c r="B27" s="1">
        <v>0.0</v>
      </c>
      <c r="C27" s="1" t="s">
        <v>176</v>
      </c>
      <c r="D27" s="1" t="s">
        <v>177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178</v>
      </c>
      <c r="B28" s="1">
        <v>0.0</v>
      </c>
      <c r="C28" s="1" t="s">
        <v>179</v>
      </c>
      <c r="D28" s="1" t="s">
        <v>180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181</v>
      </c>
      <c r="B29" s="1">
        <v>0.0</v>
      </c>
      <c r="C29" s="1" t="s">
        <v>182</v>
      </c>
      <c r="D29" s="1" t="s">
        <v>183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184</v>
      </c>
      <c r="B30" s="1">
        <v>0.0</v>
      </c>
      <c r="C30" s="1" t="s">
        <v>185</v>
      </c>
      <c r="D30" s="1" t="s">
        <v>186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187</v>
      </c>
      <c r="B31" s="1" t="s">
        <v>188</v>
      </c>
      <c r="C31" s="1" t="s">
        <v>189</v>
      </c>
      <c r="D31" s="1" t="s">
        <v>190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191</v>
      </c>
      <c r="B32" s="1">
        <v>0.0</v>
      </c>
      <c r="C32" s="1">
        <v>0.0</v>
      </c>
      <c r="D32" s="1" t="s">
        <v>192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193</v>
      </c>
      <c r="B33" s="1">
        <v>0.0</v>
      </c>
      <c r="C33" s="1">
        <v>0.0</v>
      </c>
      <c r="D33" s="1" t="s">
        <v>194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195</v>
      </c>
      <c r="B34" s="1">
        <v>0.0</v>
      </c>
      <c r="C34" s="1">
        <v>0.0</v>
      </c>
      <c r="D34" s="1" t="s">
        <v>196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197</v>
      </c>
      <c r="B35" s="1">
        <v>0.0</v>
      </c>
      <c r="C35" s="1">
        <v>0.0</v>
      </c>
      <c r="D35" s="1" t="s">
        <v>198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199</v>
      </c>
      <c r="B36" s="1">
        <v>0.0</v>
      </c>
      <c r="C36" s="1">
        <v>0.0</v>
      </c>
      <c r="D36" s="1" t="s">
        <v>200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201</v>
      </c>
      <c r="B37" s="1">
        <v>0.0</v>
      </c>
      <c r="C37" s="1">
        <v>0.0</v>
      </c>
      <c r="D37" s="1" t="s">
        <v>202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203</v>
      </c>
      <c r="B38" s="1">
        <v>0.0</v>
      </c>
      <c r="C38" s="1">
        <v>0.0</v>
      </c>
      <c r="D38" s="1" t="s">
        <v>204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205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206</v>
      </c>
      <c r="B40" s="1">
        <v>0.0</v>
      </c>
      <c r="C40" s="1">
        <v>50.0</v>
      </c>
      <c r="D40" s="1" t="s">
        <v>207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208</v>
      </c>
      <c r="B41" s="1">
        <v>0.0</v>
      </c>
      <c r="C41" s="1">
        <v>50.0</v>
      </c>
      <c r="D41" s="1" t="s">
        <v>207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209</v>
      </c>
      <c r="B42" s="1">
        <v>0.0</v>
      </c>
      <c r="C42" s="1">
        <v>50.0</v>
      </c>
      <c r="D42" s="1" t="s">
        <v>210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211</v>
      </c>
      <c r="B43" s="1">
        <v>0.0</v>
      </c>
      <c r="C43" s="1">
        <v>50.0</v>
      </c>
      <c r="D43" s="1" t="s">
        <v>210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212</v>
      </c>
      <c r="B44" s="1">
        <v>0.0</v>
      </c>
      <c r="C44" s="1">
        <v>50.0</v>
      </c>
      <c r="D44" s="1" t="s">
        <v>210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213</v>
      </c>
      <c r="B45" s="1">
        <v>0.0</v>
      </c>
      <c r="C45" s="1" t="s">
        <v>214</v>
      </c>
      <c r="D45" s="1" t="s">
        <v>215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216</v>
      </c>
      <c r="B46" s="1">
        <v>0.0</v>
      </c>
      <c r="C46" s="1" t="s">
        <v>217</v>
      </c>
      <c r="D46" s="1" t="s">
        <v>218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219</v>
      </c>
      <c r="B47" s="1">
        <v>0.0</v>
      </c>
      <c r="C47" s="1" t="s">
        <v>220</v>
      </c>
      <c r="D47" s="1" t="s">
        <v>221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222</v>
      </c>
      <c r="B48" s="1">
        <v>0.0</v>
      </c>
      <c r="C48" s="1" t="s">
        <v>223</v>
      </c>
      <c r="D48" s="1" t="s">
        <v>224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225</v>
      </c>
      <c r="B49" s="1">
        <v>0.0</v>
      </c>
      <c r="C49" s="1" t="s">
        <v>223</v>
      </c>
      <c r="D49" s="1" t="s">
        <v>224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226</v>
      </c>
      <c r="B50" s="1">
        <v>0.0</v>
      </c>
      <c r="C50" s="1">
        <v>110.0</v>
      </c>
      <c r="D50" s="1" t="s">
        <v>227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228</v>
      </c>
      <c r="B51" s="1">
        <v>0.0</v>
      </c>
      <c r="C51" s="1" t="s">
        <v>229</v>
      </c>
      <c r="D51" s="1" t="s">
        <v>230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231</v>
      </c>
      <c r="B52" s="1">
        <v>0.0</v>
      </c>
      <c r="C52" s="1">
        <v>0.0</v>
      </c>
      <c r="D52" s="1" t="s">
        <v>232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233</v>
      </c>
      <c r="B53" s="1">
        <v>0.0</v>
      </c>
      <c r="C53" s="1">
        <v>0.0</v>
      </c>
      <c r="D53" s="1" t="s">
        <v>234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235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236</v>
      </c>
      <c r="B55" s="1">
        <v>0.0</v>
      </c>
      <c r="C55" s="1">
        <v>0.0</v>
      </c>
      <c r="D55" s="1" t="s">
        <v>237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238</v>
      </c>
      <c r="B56" s="1">
        <v>0.0</v>
      </c>
      <c r="C56" s="1">
        <v>0.0</v>
      </c>
      <c r="D56" s="1" t="s">
        <v>237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239</v>
      </c>
      <c r="B57" s="1">
        <v>0.0</v>
      </c>
      <c r="C57" s="1">
        <v>0.0</v>
      </c>
      <c r="D57" s="1" t="s">
        <v>240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241</v>
      </c>
      <c r="B58" s="1">
        <v>0.0</v>
      </c>
      <c r="C58" s="1">
        <v>0.0</v>
      </c>
      <c r="D58" s="1" t="s">
        <v>240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242</v>
      </c>
      <c r="B59" s="1">
        <v>0.0</v>
      </c>
      <c r="C59" s="1">
        <v>0.0</v>
      </c>
      <c r="D59" s="1" t="s">
        <v>240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243</v>
      </c>
      <c r="B60" s="1">
        <v>0.0</v>
      </c>
      <c r="C60" s="1">
        <v>0.0</v>
      </c>
      <c r="D60" s="1" t="s">
        <v>244</v>
      </c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245</v>
      </c>
      <c r="B61" s="1">
        <v>0.0</v>
      </c>
      <c r="C61" s="1">
        <v>0.0</v>
      </c>
      <c r="D61" s="1" t="s">
        <v>246</v>
      </c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247</v>
      </c>
      <c r="B62" s="1">
        <v>0.0</v>
      </c>
      <c r="C62" s="1">
        <v>0.0</v>
      </c>
      <c r="D62" s="1" t="s">
        <v>248</v>
      </c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249</v>
      </c>
      <c r="B63" s="1">
        <v>0.0</v>
      </c>
      <c r="C63" s="1">
        <v>0.0</v>
      </c>
      <c r="D63" s="1" t="s">
        <v>250</v>
      </c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251</v>
      </c>
      <c r="B64" s="1">
        <v>0.0</v>
      </c>
      <c r="C64" s="1">
        <v>0.0</v>
      </c>
      <c r="D64" s="1" t="s">
        <v>250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252</v>
      </c>
      <c r="B65" s="1">
        <v>0.0</v>
      </c>
      <c r="C65" s="1">
        <v>0.0</v>
      </c>
      <c r="D65" s="1" t="s">
        <v>253</v>
      </c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254</v>
      </c>
      <c r="B66" s="1">
        <v>0.0</v>
      </c>
      <c r="C66" s="1">
        <v>0.0</v>
      </c>
      <c r="D66" s="1" t="s">
        <v>255</v>
      </c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256</v>
      </c>
      <c r="C1" s="1" t="s">
        <v>257</v>
      </c>
      <c r="D1" s="1" t="s">
        <v>258</v>
      </c>
      <c r="E1" s="1" t="s">
        <v>259</v>
      </c>
      <c r="F1" s="1" t="s">
        <v>260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261</v>
      </c>
      <c r="B2" s="1" t="s">
        <v>262</v>
      </c>
      <c r="C2" s="1" t="s">
        <v>263</v>
      </c>
      <c r="D2" s="1" t="s">
        <v>264</v>
      </c>
      <c r="E2" s="1" t="s">
        <v>264</v>
      </c>
      <c r="F2" s="1" t="s">
        <v>265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266</v>
      </c>
      <c r="B3" s="1" t="s">
        <v>265</v>
      </c>
      <c r="C3" s="1" t="s">
        <v>267</v>
      </c>
      <c r="D3" s="1" t="s">
        <v>268</v>
      </c>
      <c r="E3" s="1" t="s">
        <v>269</v>
      </c>
      <c r="F3" s="1" t="s">
        <v>265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270</v>
      </c>
      <c r="B4" s="1" t="s">
        <v>271</v>
      </c>
      <c r="C4" s="1" t="s">
        <v>272</v>
      </c>
      <c r="D4" s="1" t="s">
        <v>273</v>
      </c>
      <c r="E4" s="1" t="s">
        <v>274</v>
      </c>
      <c r="F4" s="1" t="s">
        <v>275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266</v>
      </c>
      <c r="B5" s="1" t="s">
        <v>265</v>
      </c>
      <c r="C5" s="1" t="s">
        <v>276</v>
      </c>
      <c r="D5" s="1" t="s">
        <v>277</v>
      </c>
      <c r="E5" s="1" t="s">
        <v>278</v>
      </c>
      <c r="F5" s="1" t="s">
        <v>279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280</v>
      </c>
      <c r="B6" s="1" t="s">
        <v>281</v>
      </c>
      <c r="C6" s="1" t="s">
        <v>282</v>
      </c>
      <c r="D6" s="1" t="s">
        <v>283</v>
      </c>
      <c r="E6" s="1" t="s">
        <v>284</v>
      </c>
      <c r="F6" s="1" t="s">
        <v>285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286</v>
      </c>
      <c r="B7" s="1" t="s">
        <v>287</v>
      </c>
      <c r="C7" s="1" t="s">
        <v>288</v>
      </c>
      <c r="D7" s="1" t="s">
        <v>289</v>
      </c>
      <c r="E7" s="1" t="s">
        <v>290</v>
      </c>
      <c r="F7" s="1" t="s">
        <v>291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292</v>
      </c>
      <c r="B8" s="1" t="s">
        <v>265</v>
      </c>
      <c r="C8" s="1" t="s">
        <v>293</v>
      </c>
      <c r="D8" s="1" t="s">
        <v>294</v>
      </c>
      <c r="E8" s="1" t="s">
        <v>294</v>
      </c>
      <c r="F8" s="1" t="s">
        <v>295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296</v>
      </c>
      <c r="B9" s="1" t="s">
        <v>265</v>
      </c>
      <c r="C9" s="1" t="s">
        <v>297</v>
      </c>
      <c r="D9" s="1" t="s">
        <v>298</v>
      </c>
      <c r="E9" s="1" t="s">
        <v>299</v>
      </c>
      <c r="F9" s="1" t="s">
        <v>300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301</v>
      </c>
      <c r="B10" s="1" t="s">
        <v>265</v>
      </c>
      <c r="C10" s="1" t="s">
        <v>302</v>
      </c>
      <c r="D10" s="1" t="s">
        <v>303</v>
      </c>
      <c r="E10" s="1" t="s">
        <v>304</v>
      </c>
      <c r="F10" s="1" t="s">
        <v>305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306</v>
      </c>
      <c r="B11" s="1" t="s">
        <v>307</v>
      </c>
      <c r="C11" s="1" t="s">
        <v>308</v>
      </c>
      <c r="D11" s="1" t="s">
        <v>309</v>
      </c>
      <c r="E11" s="1" t="s">
        <v>310</v>
      </c>
      <c r="F11" s="1" t="s">
        <v>311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312</v>
      </c>
      <c r="B12" s="1" t="s">
        <v>307</v>
      </c>
      <c r="C12" s="1" t="s">
        <v>313</v>
      </c>
      <c r="D12" s="1" t="s">
        <v>314</v>
      </c>
      <c r="E12" s="1" t="s">
        <v>315</v>
      </c>
      <c r="F12" s="1" t="s">
        <v>316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317</v>
      </c>
      <c r="B13" s="1" t="s">
        <v>318</v>
      </c>
      <c r="C13" s="1" t="s">
        <v>319</v>
      </c>
      <c r="D13" s="1" t="s">
        <v>320</v>
      </c>
      <c r="E13" s="1" t="s">
        <v>321</v>
      </c>
      <c r="F13" s="1" t="s">
        <v>322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323</v>
      </c>
      <c r="B14" s="1" t="s">
        <v>324</v>
      </c>
      <c r="C14" s="1" t="s">
        <v>325</v>
      </c>
      <c r="D14" s="1" t="s">
        <v>326</v>
      </c>
      <c r="E14" s="1" t="s">
        <v>327</v>
      </c>
      <c r="F14" s="1" t="s">
        <v>328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329</v>
      </c>
      <c r="B15" s="1" t="s">
        <v>265</v>
      </c>
      <c r="C15" s="1" t="s">
        <v>265</v>
      </c>
      <c r="D15" s="1" t="s">
        <v>330</v>
      </c>
      <c r="E15" s="1" t="s">
        <v>331</v>
      </c>
      <c r="F15" s="1" t="s">
        <v>332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333</v>
      </c>
      <c r="B16" s="1" t="s">
        <v>265</v>
      </c>
      <c r="C16" s="1" t="s">
        <v>265</v>
      </c>
      <c r="D16" s="1" t="s">
        <v>334</v>
      </c>
      <c r="E16" s="1" t="s">
        <v>335</v>
      </c>
      <c r="F16" s="1" t="s">
        <v>336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337</v>
      </c>
      <c r="B17" s="1" t="s">
        <v>108</v>
      </c>
      <c r="C17" s="1" t="s">
        <v>109</v>
      </c>
      <c r="D17" s="1" t="s">
        <v>338</v>
      </c>
      <c r="E17" s="1" t="s">
        <v>339</v>
      </c>
      <c r="F17" s="1" t="s">
        <v>340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341</v>
      </c>
      <c r="B18" s="1" t="s">
        <v>265</v>
      </c>
      <c r="C18" s="1" t="s">
        <v>265</v>
      </c>
      <c r="D18" s="1" t="s">
        <v>342</v>
      </c>
      <c r="E18" s="1" t="s">
        <v>343</v>
      </c>
      <c r="F18" s="1" t="s">
        <v>344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345</v>
      </c>
      <c r="B19" s="1" t="s">
        <v>265</v>
      </c>
      <c r="C19" s="1" t="s">
        <v>346</v>
      </c>
      <c r="D19" s="1" t="s">
        <v>347</v>
      </c>
      <c r="E19" s="1" t="s">
        <v>348</v>
      </c>
      <c r="F19" s="1" t="s">
        <v>349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350</v>
      </c>
      <c r="B20" s="1" t="s">
        <v>351</v>
      </c>
      <c r="C20" s="1" t="s">
        <v>352</v>
      </c>
      <c r="D20" s="1" t="s">
        <v>353</v>
      </c>
      <c r="E20" s="1" t="s">
        <v>354</v>
      </c>
      <c r="F20" s="1" t="s">
        <v>355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356</v>
      </c>
      <c r="B21" s="1" t="s">
        <v>351</v>
      </c>
      <c r="C21" s="1" t="s">
        <v>357</v>
      </c>
      <c r="D21" s="1" t="s">
        <v>358</v>
      </c>
      <c r="E21" s="1" t="s">
        <v>359</v>
      </c>
      <c r="F21" s="1" t="s">
        <v>360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361</v>
      </c>
      <c r="B22" s="1" t="s">
        <v>351</v>
      </c>
      <c r="C22" s="1" t="s">
        <v>339</v>
      </c>
      <c r="D22" s="1" t="s">
        <v>362</v>
      </c>
      <c r="E22" s="1" t="s">
        <v>363</v>
      </c>
      <c r="F22" s="1" t="s">
        <v>364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365</v>
      </c>
      <c r="B23" s="1" t="s">
        <v>366</v>
      </c>
      <c r="C23" s="1" t="s">
        <v>367</v>
      </c>
      <c r="D23" s="1" t="s">
        <v>368</v>
      </c>
      <c r="E23" s="1" t="s">
        <v>369</v>
      </c>
      <c r="F23" s="1" t="s">
        <v>370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371</v>
      </c>
      <c r="B24" s="1" t="s">
        <v>372</v>
      </c>
      <c r="C24" s="1" t="s">
        <v>373</v>
      </c>
      <c r="D24" s="1" t="s">
        <v>374</v>
      </c>
      <c r="E24" s="1" t="s">
        <v>374</v>
      </c>
      <c r="F24" s="1" t="s">
        <v>374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375</v>
      </c>
      <c r="B25" s="1" t="s">
        <v>376</v>
      </c>
      <c r="C25" s="1" t="s">
        <v>377</v>
      </c>
      <c r="D25" s="1" t="s">
        <v>377</v>
      </c>
      <c r="E25" s="1" t="s">
        <v>377</v>
      </c>
      <c r="F25" s="1" t="s">
        <v>265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378</v>
      </c>
      <c r="B26" s="1" t="s">
        <v>379</v>
      </c>
      <c r="C26" s="1" t="s">
        <v>380</v>
      </c>
      <c r="D26" s="1" t="s">
        <v>265</v>
      </c>
      <c r="E26" s="1" t="s">
        <v>265</v>
      </c>
      <c r="F26" s="1" t="s">
        <v>265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381</v>
      </c>
      <c r="B2" s="1" t="s">
        <v>382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383</v>
      </c>
      <c r="B3" s="1" t="s">
        <v>384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385</v>
      </c>
      <c r="B4" s="1" t="s">
        <v>386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387</v>
      </c>
      <c r="B5" s="1" t="s">
        <v>388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389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390</v>
      </c>
      <c r="B7" s="1" t="s">
        <v>391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392</v>
      </c>
      <c r="B8" s="4" t="s">
        <v>393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394</v>
      </c>
      <c r="B9" s="1" t="s">
        <v>395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396</v>
      </c>
      <c r="B10" s="1" t="s">
        <v>397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398</v>
      </c>
      <c r="B11" s="1" t="s">
        <v>395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399</v>
      </c>
      <c r="B12" s="1" t="s">
        <v>400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401</v>
      </c>
      <c r="B13" s="1" t="s">
        <v>402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403</v>
      </c>
      <c r="B14" s="1" t="s">
        <v>400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404</v>
      </c>
      <c r="B15" s="1" t="s">
        <v>405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406</v>
      </c>
      <c r="B16" s="1">
        <v>2.0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407</v>
      </c>
      <c r="B17" s="1" t="s">
        <v>408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409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410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411</v>
      </c>
      <c r="B20" s="1">
        <v>5.07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412</v>
      </c>
      <c r="B21" s="1">
        <v>5.1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413</v>
      </c>
      <c r="B22" s="1">
        <v>4.98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414</v>
      </c>
      <c r="B23" s="1">
        <v>5.09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415</v>
      </c>
      <c r="B24" s="1">
        <v>5.07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416</v>
      </c>
      <c r="B25" s="1">
        <v>5.1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417</v>
      </c>
      <c r="B26" s="1">
        <v>4.98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418</v>
      </c>
      <c r="B27" s="1">
        <v>5.09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419</v>
      </c>
      <c r="B28" s="1">
        <v>0.48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420</v>
      </c>
      <c r="B29" s="1">
        <v>0.0962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421</v>
      </c>
      <c r="B30" s="1">
        <v>1.7343072E9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422</v>
      </c>
      <c r="B31" s="1">
        <v>0.569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423</v>
      </c>
      <c r="B32" s="1">
        <v>0.858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424</v>
      </c>
      <c r="B33" s="1">
        <v>8.603448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425</v>
      </c>
      <c r="B34" s="1">
        <v>74990.0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426</v>
      </c>
      <c r="B35" s="1">
        <v>74990.0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427</v>
      </c>
      <c r="B36" s="1">
        <v>130817.0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428</v>
      </c>
      <c r="B37" s="1">
        <v>106800.0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429</v>
      </c>
      <c r="B38" s="1">
        <v>106800.0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430</v>
      </c>
      <c r="B39" s="1">
        <v>800.0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431</v>
      </c>
      <c r="B40" s="1">
        <v>800.0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432</v>
      </c>
      <c r="B41" s="1">
        <v>2.20119872E8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433</v>
      </c>
      <c r="B42" s="1">
        <v>4.54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434</v>
      </c>
      <c r="B43" s="1">
        <v>9.76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435</v>
      </c>
      <c r="B44" s="1">
        <v>1.9600533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436</v>
      </c>
      <c r="B45" s="1">
        <v>6.0506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437</v>
      </c>
      <c r="B46" s="1">
        <v>7.62605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438</v>
      </c>
      <c r="B47" s="1" t="s">
        <v>439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440</v>
      </c>
      <c r="B48" s="1">
        <v>9.17268992E8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441</v>
      </c>
      <c r="B49" s="1">
        <v>0.21933001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442</v>
      </c>
      <c r="B50" s="1">
        <v>2.6185033E7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443</v>
      </c>
      <c r="B51" s="1">
        <v>4.39E7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444</v>
      </c>
      <c r="B52" s="1">
        <v>509655.0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445</v>
      </c>
      <c r="B53" s="1">
        <v>595345.0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446</v>
      </c>
      <c r="B54" s="1">
        <v>1.7316288E9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447</v>
      </c>
      <c r="B55" s="1">
        <v>1.734048E9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448</v>
      </c>
      <c r="B56" s="1">
        <v>0.0116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449</v>
      </c>
      <c r="B57" s="1">
        <v>0.31468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450</v>
      </c>
      <c r="B58" s="1">
        <v>0.18452999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451</v>
      </c>
      <c r="B59" s="1">
        <v>3.29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452</v>
      </c>
      <c r="B60" s="1">
        <v>0.0173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453</v>
      </c>
      <c r="B61" s="1">
        <v>4.41122E7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454</v>
      </c>
      <c r="B62" s="1">
        <v>3.648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455</v>
      </c>
      <c r="B63" s="1">
        <v>1.3678727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456</v>
      </c>
      <c r="B64" s="1">
        <v>1.7039808E9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457</v>
      </c>
      <c r="B65" s="1">
        <v>1.7356032E9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458</v>
      </c>
      <c r="B66" s="1">
        <v>1.7276544E9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459</v>
      </c>
      <c r="B67" s="1">
        <v>2.4631E7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460</v>
      </c>
      <c r="B68" s="1">
        <v>0.58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461</v>
      </c>
      <c r="B69" s="1">
        <v>8.168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462</v>
      </c>
      <c r="B70" s="1">
        <v>10.762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463</v>
      </c>
      <c r="B71" s="1">
        <v>-0.26725405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464</v>
      </c>
      <c r="B72" s="1">
        <v>0.24749029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465</v>
      </c>
      <c r="B73" s="1">
        <v>0.1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466</v>
      </c>
      <c r="B74" s="1">
        <v>1.7291232E9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467</v>
      </c>
      <c r="B75" s="1" t="s">
        <v>468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469</v>
      </c>
      <c r="B76" s="1" t="s">
        <v>470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471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472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473</v>
      </c>
      <c r="B79" s="1" t="s">
        <v>474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475</v>
      </c>
      <c r="B80" s="1" t="s">
        <v>474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476</v>
      </c>
      <c r="B81" s="1">
        <v>1.6802694E9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477</v>
      </c>
      <c r="B82" s="1" t="s">
        <v>478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479</v>
      </c>
      <c r="B83" s="1" t="s">
        <v>480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481</v>
      </c>
      <c r="B84" s="1" t="s">
        <v>482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483</v>
      </c>
      <c r="B85" s="1" t="s">
        <v>484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485</v>
      </c>
      <c r="B86" s="1">
        <v>-1.8E7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486</v>
      </c>
      <c r="B87" s="1">
        <v>4.99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487</v>
      </c>
      <c r="B88" s="1">
        <v>10.0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488</v>
      </c>
      <c r="B89" s="1">
        <v>10.0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489</v>
      </c>
      <c r="B90" s="1">
        <v>10.0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490</v>
      </c>
      <c r="B91" s="1">
        <v>10.0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491</v>
      </c>
      <c r="B92" s="1" t="s">
        <v>492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493</v>
      </c>
      <c r="B93" s="1">
        <v>1.0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494</v>
      </c>
      <c r="B94" s="1">
        <v>2.1513E7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495</v>
      </c>
      <c r="B95" s="1">
        <v>0.49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496</v>
      </c>
      <c r="B96" s="1">
        <v>8.5231E7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497</v>
      </c>
      <c r="B97" s="1">
        <v>7.19721024E8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498</v>
      </c>
      <c r="B98" s="1">
        <v>0.664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499</v>
      </c>
      <c r="B99" s="1">
        <v>0.866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500</v>
      </c>
      <c r="B100" s="1">
        <v>1.12303E8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501</v>
      </c>
      <c r="B101" s="1">
        <v>449.379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502</v>
      </c>
      <c r="B102" s="1">
        <v>2.595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503</v>
      </c>
      <c r="B103" s="1">
        <v>0.053829998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504</v>
      </c>
      <c r="B104" s="1">
        <v>0.16829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505</v>
      </c>
      <c r="B105" s="1">
        <v>-2.99175744E8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506</v>
      </c>
      <c r="B106" s="1">
        <v>5.3745E7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507</v>
      </c>
      <c r="B107" s="1">
        <v>2.828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508</v>
      </c>
      <c r="B108" s="1">
        <v>0.80432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509</v>
      </c>
      <c r="B109" s="1">
        <v>0.75894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510</v>
      </c>
      <c r="B110" s="1">
        <v>0.60448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511</v>
      </c>
      <c r="B111" s="1" t="s">
        <v>439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512</v>
      </c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40</v>
      </c>
      <c r="B3" s="1">
        <v>0.0</v>
      </c>
      <c r="C3" s="1">
        <v>-62.0</v>
      </c>
      <c r="D3" s="1">
        <v>-414.0</v>
      </c>
      <c r="E3" s="1">
        <f>IF(D3*FORECAST(E2,B3:D3,B2:D2)&gt;0,FORECAST(E2,B3:D3,B2:D2),D3)*$X$1</f>
        <v>-572.6666667</v>
      </c>
      <c r="F3" s="1">
        <f>IF(E3*FORECAST(F2,B3:E3,B2:E2)&gt;0,FORECAST(F2,B3:E3,B2:E2),E3)*$X$1</f>
        <v>-779.6666667</v>
      </c>
      <c r="G3" s="1">
        <f>IF(F3*FORECAST(G2,B3:F3,B2:F2)&gt;0,FORECAST(G2,B3:F3,B2:F2),F3)*$X$1</f>
        <v>-986.6666667</v>
      </c>
      <c r="H3" s="1">
        <f>IF(G3*FORECAST(H2,B3:G3,B2:G2)&gt;0,FORECAST(H2,B3:G3,B2:G2),G3)*$X$1</f>
        <v>-1193.666667</v>
      </c>
      <c r="I3" s="1">
        <f>IF(H3*FORECAST(I2,B3:H3,B2:H2)&gt;0,FORECAST(I2,B3:H3,B2:H2),H3)*$X$1</f>
        <v>-1400.666667</v>
      </c>
      <c r="J3" s="1">
        <f>IF(I3*FORECAST(J2,B3:I3,B2:I2)&gt;0,FORECAST(J2,B3:I3,B2:I2),I3)*$X$1</f>
        <v>-1607.666667</v>
      </c>
      <c r="K3" s="1">
        <f>IF(J3*FORECAST(K2,B3:J3,B2:J2)&gt;0,FORECAST(K2,B3:J3,B2:J2),J3)*$X$1</f>
        <v>-1814.666667</v>
      </c>
      <c r="L3" s="5">
        <f>IF(K3*FORECAST(L2,B3:K3,B2:K2)&gt;0,FORECAST(L2,B3:K3,B2:K2),K3)*$X$1</f>
        <v>-2021.666667</v>
      </c>
      <c r="M3" s="5">
        <f>IF(L3*FORECAST(M2,B3:L3,B2:L2)&gt;0,FORECAST(M2,B3:L3,B2:L2),L3)*$X$1</f>
        <v>-2228.666667</v>
      </c>
      <c r="N3" s="5">
        <f>IF(M3*FORECAST(N2,B3:M3,B2:M2)&gt;0,FORECAST(N2,B3:M3,B2:M2),M3)*$X$1</f>
        <v>-2435.666667</v>
      </c>
      <c r="O3" s="5">
        <f>IF(N3*FORECAST(O2,B3:N3,B2:N2)&gt;0,FORECAST(O2,B3:N3,B2:N2),N3)*$X$1</f>
        <v>-2642.666667</v>
      </c>
      <c r="P3" s="5">
        <f>IF(O3*FORECAST(P2,B3:O3,B2:O2)&gt;0,FORECAST(P2,B3:O3,B2:O2),O3)*$X$1</f>
        <v>-2849.666667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80</v>
      </c>
      <c r="B4" s="1">
        <v>-11.0</v>
      </c>
      <c r="C4" s="1">
        <v>68.0</v>
      </c>
      <c r="D4" s="1">
        <v>414.0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513</v>
      </c>
      <c r="B5" s="1">
        <v>18.0</v>
      </c>
      <c r="C5" s="1">
        <v>32.0</v>
      </c>
      <c r="D5" s="1">
        <v>38.0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514</v>
      </c>
      <c r="L7" s="1">
        <f>IF(P3*FORECAST(P2,B3:P3,B2:P2)&gt;0,FORECAST(P2,B3:P3,B2:P2),O3)*$X$1 * (1+0.02)/(0.0728-0.02)</f>
        <v>-55050.37879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515</v>
      </c>
      <c r="L8" s="6">
        <f t="array" ref="L8">NPV(0.0728,F3:P3)</f>
        <v>-12354.74158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516</v>
      </c>
      <c r="L9" s="6">
        <f t="array" ref="L9">NPV(0.0728,F16:P16)</f>
        <v>-25412.88074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517</v>
      </c>
      <c r="L10" s="6">
        <f>L8 + L9</f>
        <v>-37767.62232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82</v>
      </c>
      <c r="L11" s="1">
        <v>414.0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518</v>
      </c>
      <c r="L12" s="6">
        <f>L10 - L11</f>
        <v>-38181.62232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519</v>
      </c>
      <c r="L13" s="1">
        <v>38.0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-1004.779535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(1+0.02)/(0.0728-0.02)</f>
        <v>-55050.37879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-1.0</v>
      </c>
      <c r="C3" s="1">
        <v>-2.0</v>
      </c>
      <c r="D3" s="1">
        <v>1.0</v>
      </c>
      <c r="E3" s="1">
        <f>IF(D3*FORECAST(E2,B3:D3,B2:D2)&gt;0,FORECAST(E2,B3:D3,B2:D2),D3)*$X$1</f>
        <v>1.333333333</v>
      </c>
      <c r="F3" s="1">
        <f>IF(E3*FORECAST(F2,B3:E3,B2:E2)&gt;0,FORECAST(F2,B3:E3,B2:E2),E3)*$X$1</f>
        <v>2.333333333</v>
      </c>
      <c r="G3" s="1">
        <f>IF(F3*FORECAST(G2,B3:F3,B2:F2)&gt;0,FORECAST(G2,B3:F3,B2:F2),F3)*$X$1</f>
        <v>3.333333333</v>
      </c>
      <c r="H3" s="1">
        <f>IF(G3*FORECAST(H2,B3:G3,B2:G2)&gt;0,FORECAST(H2,B3:G3,B2:G2),G3)*$X$1</f>
        <v>4.333333333</v>
      </c>
      <c r="I3" s="1">
        <f>IF(H3*FORECAST(I2,B3:H3,B2:H2)&gt;0,FORECAST(I2,B3:H3,B2:H2),H3)*$X$1</f>
        <v>5.333333333</v>
      </c>
      <c r="J3" s="1">
        <f>IF(I3*FORECAST(J2,B3:I3,B2:I2)&gt;0,FORECAST(J2,B3:I3,B2:I2),I3)*$X$1</f>
        <v>6.333333333</v>
      </c>
      <c r="K3" s="1">
        <f>IF(J3*FORECAST(K2,B3:J3,B2:J2)&gt;0,FORECAST(K2,B3:J3,B2:J2),J3)*$X$1</f>
        <v>7.333333333</v>
      </c>
      <c r="L3" s="5">
        <f>IF(K3*FORECAST(L2,B3:K3,B2:K2)&gt;0,FORECAST(L2,B3:K3,B2:K2),K3)*$X$1</f>
        <v>8.333333333</v>
      </c>
      <c r="M3" s="5">
        <f>IF(L3*FORECAST(M2,B3:L3,B2:L2)&gt;0,FORECAST(M2,B3:L3,B2:L2),L3)*$X$1</f>
        <v>9.333333333</v>
      </c>
      <c r="N3" s="5">
        <f>IF(M3*FORECAST(N2,B3:M3,B2:M2)&gt;0,FORECAST(N2,B3:M3,B2:M2),M3)*$X$1</f>
        <v>10.33333333</v>
      </c>
      <c r="O3" s="5">
        <f>IF(N3*FORECAST(O2,B3:N3,B2:N2)&gt;0,FORECAST(O2,B3:N3,B2:N2),N3)*$X$1</f>
        <v>11.33333333</v>
      </c>
      <c r="P3" s="5">
        <f>IF(O3*FORECAST(P2,B3:O3,B2:O2)&gt;0,FORECAST(P2,B3:O3,B2:O2),O3)*$X$1</f>
        <v>12.33333333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80</v>
      </c>
      <c r="B4" s="1">
        <v>-11.0</v>
      </c>
      <c r="C4" s="1">
        <v>68.0</v>
      </c>
      <c r="D4" s="1">
        <v>414.0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513</v>
      </c>
      <c r="B5" s="1">
        <v>18.0</v>
      </c>
      <c r="C5" s="1">
        <v>32.0</v>
      </c>
      <c r="D5" s="1">
        <v>38.0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514</v>
      </c>
      <c r="L7" s="1">
        <f>IF(P3*FORECAST(P2,B3:P3,B2:P2)&gt;0,FORECAST(P2,B3:P3,B2:P2),O3)*$X$1 * (1+0.02)/(0.0728-0.02)</f>
        <v>238.2575758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515</v>
      </c>
      <c r="L8" s="6">
        <f t="array" ref="L8">NPV(0.0728,F3:P3)</f>
        <v>49.08614799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516</v>
      </c>
      <c r="L9" s="6">
        <f t="array" ref="L9">NPV(0.0728,F16:P16)</f>
        <v>109.9867338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517</v>
      </c>
      <c r="L10" s="6">
        <f>L8 + L9</f>
        <v>159.0728818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82</v>
      </c>
      <c r="L11" s="1">
        <v>414.0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518</v>
      </c>
      <c r="L12" s="6">
        <f>L10 - L11</f>
        <v>-254.9271182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519</v>
      </c>
      <c r="L13" s="1">
        <v>38.0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-6.708608374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(1+0.02)/(0.0728-0.02)</f>
        <v>238.2575758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