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<sst xmlns="http://schemas.openxmlformats.org/spreadsheetml/2006/main" count="530" uniqueCount="448">
  <si>
    <t>ticker</t>
  </si>
  <si>
    <t>GVH</t>
  </si>
  <si>
    <t>nombre</t>
  </si>
  <si>
    <t>GLOBAVEND HOLDINGS LIMITE</t>
  </si>
  <si>
    <t>empresa</t>
  </si>
  <si>
    <t>Air Freight &amp; Logistics</t>
  </si>
  <si>
    <t>Open</t>
  </si>
  <si>
    <t>Target Price</t>
  </si>
  <si>
    <t>Upside</t>
  </si>
  <si>
    <t>8103.81%</t>
  </si>
  <si>
    <t>Country</t>
  </si>
  <si>
    <t>Australia</t>
  </si>
  <si>
    <t>Market Cap</t>
  </si>
  <si>
    <t>Book Value</t>
  </si>
  <si>
    <t>Pe ratio</t>
  </si>
  <si>
    <t>No encontrado</t>
  </si>
  <si>
    <t>Dividend Ratio</t>
  </si>
  <si>
    <t>Fiscal Period: September</t>
  </si>
  <si>
    <t>Net Income</t>
  </si>
  <si>
    <t>Depreciation &amp; Amortization - CF</t>
  </si>
  <si>
    <t>Depreciation &amp; Amortization, Total</t>
  </si>
  <si>
    <t>Provision and Write-off of Bad Debts</t>
  </si>
  <si>
    <t>Change In Accounts Receivable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</si>
  <si>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</si>
  <si>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</si>
  <si>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</si>
  <si>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</si>
  <si>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</si>
  <si>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</si>
  <si>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Cash from Investing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</si>
  <si>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</si>
  <si>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</si>
  <si>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</si>
  <si>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</si>
  <si>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</si>
  <si>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</si>
  <si>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</si>
  <si>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</si>
  <si>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</si>
  <si>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</si>
  <si>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</si>
  <si>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</si>
  <si>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</si>
  <si>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</si>
  <si>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</si>
  <si>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</si>
  <si>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</si>
  <si>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</si>
  <si>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</si>
  <si>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</si>
  <si>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</si>
  <si>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</si>
  <si>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</si>
  <si>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</si>
  <si>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</si>
  <si>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</si>
  <si>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</si>
  <si>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</si>
  <si>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</si>
  <si>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</si>
  <si>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</si>
  <si>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</si>
  <si>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Leases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</si>
  <si>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</si>
  <si>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</si>
  <si>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</si>
  <si>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</si>
  <si>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</si>
  <si>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</si>
  <si>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</si>
  <si>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</si>
  <si>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</si>
  <si>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</si>
  <si>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</si>
  <si>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0.12</t>
  </si>
  <si>
    <t>0.07</t>
  </si>
  <si>
    <t>0.04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</si>
  <si>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</si>
  <si>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</si>
  <si>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</si>
  <si>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</si>
  <si>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</si>
  <si>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</si>
  <si>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</si>
  <si>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</si>
  <si>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</si>
  <si>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</si>
  <si>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</si>
  <si>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</si>
  <si>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</si>
  <si>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</si>
  <si>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Provision for Bad Debts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</si>
  <si>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</si>
  <si>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</si>
  <si>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</si>
  <si>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</si>
  <si>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</si>
  <si>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</si>
  <si>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</si>
  <si>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</si>
  <si>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</si>
  <si>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</si>
  <si>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</si>
  <si>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</si>
  <si>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</si>
  <si>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</si>
  <si>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</si>
  <si>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</si>
  <si>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</si>
  <si>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</si>
  <si>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</si>
  <si>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0.06</t>
  </si>
  <si>
    <t>0.08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</si>
  <si>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</si>
  <si>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</si>
  <si>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</si>
  <si>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</si>
  <si>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</si>
  <si>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</si>
  <si>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0.03</t>
  </si>
  <si>
    <t>Normalized Diluted EPS</t>
  </si>
  <si>
    <t>Payout Ratio</t>
  </si>
  <si>
    <t>153.6</t>
  </si>
  <si>
    <t>136.85</t>
  </si>
  <si>
    <t>EBITDA</t>
  </si>
  <si>
    <t>EBITA</t>
  </si>
  <si>
    <t>EBIT</t>
  </si>
  <si>
    <t>EBITDAR</t>
  </si>
  <si>
    <t>Total Revenues (As Reported)</t>
  </si>
  <si>
    <t>Effective Tax Rate - (Ratio)</t>
  </si>
  <si>
    <t>12.08</t>
  </si>
  <si>
    <t>13.51</t>
  </si>
  <si>
    <t>15.14</t>
  </si>
  <si>
    <t>Current Domestic Taxes</t>
  </si>
  <si>
    <t>Total Current Taxes</t>
  </si>
  <si>
    <t>Normalized Net Income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</si>
  <si>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</si>
  <si>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</si>
  <si>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</si>
  <si>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</si>
  <si>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</si>
  <si>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Profitability</t>
  </si>
  <si>
    <t>Return on Assets</t>
  </si>
  <si>
    <t>19.53</t>
  </si>
  <si>
    <t>20.49</t>
  </si>
  <si>
    <t>Return on Total Capital</t>
  </si>
  <si>
    <t>39.24</t>
  </si>
  <si>
    <t>90.11</t>
  </si>
  <si>
    <t>Return On Equity %</t>
  </si>
  <si>
    <t>65.9</t>
  </si>
  <si>
    <t>153.77</t>
  </si>
  <si>
    <t>Return on Common Equity</t>
  </si>
  <si>
    <t>Margin Analysis</t>
  </si>
  <si>
    <t>Gross Profit Margin %</t>
  </si>
  <si>
    <t>7.43</t>
  </si>
  <si>
    <t>5.85</t>
  </si>
  <si>
    <t>10.25</t>
  </si>
  <si>
    <t>SG&amp;A Margin</t>
  </si>
  <si>
    <t>3.18</t>
  </si>
  <si>
    <t>2.45</t>
  </si>
  <si>
    <t>3.57</t>
  </si>
  <si>
    <t>EBITDA Margin %</t>
  </si>
  <si>
    <t>4.26</t>
  </si>
  <si>
    <t>3.41</t>
  </si>
  <si>
    <t>6.19</t>
  </si>
  <si>
    <t>EBITA Margin %</t>
  </si>
  <si>
    <t>4.25</t>
  </si>
  <si>
    <t>3.4</t>
  </si>
  <si>
    <t>6.17</t>
  </si>
  <si>
    <t>EBIT Margin %</t>
  </si>
  <si>
    <t>Income From Continuing Operations Margin %</t>
  </si>
  <si>
    <t>3.37</t>
  </si>
  <si>
    <t>5.8</t>
  </si>
  <si>
    <t>Net Income Margin %</t>
  </si>
  <si>
    <t>Net Avail. For Common Margin %</t>
  </si>
  <si>
    <t>Normalized Net Income Margin</t>
  </si>
  <si>
    <t>2.81</t>
  </si>
  <si>
    <t>2.31</t>
  </si>
  <si>
    <t>Levered Free Cash Flow Margin</t>
  </si>
  <si>
    <t>3.78</t>
  </si>
  <si>
    <t>6.23</t>
  </si>
  <si>
    <t>Unlevered Free Cash Flow Margin</t>
  </si>
  <si>
    <t>Asset Turnover</t>
  </si>
  <si>
    <t>9.19</t>
  </si>
  <si>
    <t>5.31</t>
  </si>
  <si>
    <t>Fixed Assets Turnover</t>
  </si>
  <si>
    <t>293.97</t>
  </si>
  <si>
    <t>171.21</t>
  </si>
  <si>
    <t>Receivables Turnover (Average Receivables)</t>
  </si>
  <si>
    <t>17.56</t>
  </si>
  <si>
    <t>10.56</t>
  </si>
  <si>
    <t>Short Term Liquidity</t>
  </si>
  <si>
    <t>Current Ratio</t>
  </si>
  <si>
    <t>2.21</t>
  </si>
  <si>
    <t>1.31</t>
  </si>
  <si>
    <t>1.03</t>
  </si>
  <si>
    <t>Quick Ratio</t>
  </si>
  <si>
    <t>0.65</t>
  </si>
  <si>
    <t>Operating Cash Flow to Current Liabilities</t>
  </si>
  <si>
    <t>0.79</t>
  </si>
  <si>
    <t>0.48</t>
  </si>
  <si>
    <t>0.52</t>
  </si>
  <si>
    <t>Days Sales Outstanding (Average Receivables)</t>
  </si>
  <si>
    <t>20.79</t>
  </si>
  <si>
    <t>34.56</t>
  </si>
  <si>
    <t>Average Days Payable Outstanding</t>
  </si>
  <si>
    <t>19.79</t>
  </si>
  <si>
    <t>44.72</t>
  </si>
  <si>
    <t>Long Term Solvency</t>
  </si>
  <si>
    <t>Total Debt/Equity</t>
  </si>
  <si>
    <t>4.76</t>
  </si>
  <si>
    <t>7.73</t>
  </si>
  <si>
    <t>23.92</t>
  </si>
  <si>
    <t>Total Debt / Total Capital</t>
  </si>
  <si>
    <t>4.55</t>
  </si>
  <si>
    <t>7.17</t>
  </si>
  <si>
    <t>19.3</t>
  </si>
  <si>
    <t>LT Debt/Equity</t>
  </si>
  <si>
    <t>0.54</t>
  </si>
  <si>
    <t>15.98</t>
  </si>
  <si>
    <t>Long-Term Debt / Total Capital</t>
  </si>
  <si>
    <t>0.5</t>
  </si>
  <si>
    <t>12.89</t>
  </si>
  <si>
    <t>Total Liabilities / Total Assets</t>
  </si>
  <si>
    <t>42.43</t>
  </si>
  <si>
    <t>64.33</t>
  </si>
  <si>
    <t>88.78</t>
  </si>
  <si>
    <t>EBIT / Interest Expense</t>
  </si>
  <si>
    <t>296.6</t>
  </si>
  <si>
    <t>EBITDA / Interest Expense</t>
  </si>
  <si>
    <t>319.92</t>
  </si>
  <si>
    <t>(EBITDA - Capex) / Interest Expense</t>
  </si>
  <si>
    <t>316.57</t>
  </si>
  <si>
    <t>Total Debt / EBITDA</t>
  </si>
  <si>
    <t>0.13</t>
  </si>
  <si>
    <t>0.1</t>
  </si>
  <si>
    <t>Net Debt / EBITDA</t>
  </si>
  <si>
    <t>-1.69</t>
  </si>
  <si>
    <t>-0.57</t>
  </si>
  <si>
    <t>-0.38</t>
  </si>
  <si>
    <t>Total Debt / (EBITDA - Capex)</t>
  </si>
  <si>
    <t>Net Debt / (EBITDA - Capex)</t>
  </si>
  <si>
    <t>-1.7</t>
  </si>
  <si>
    <t>Growth Over Prior Year</t>
  </si>
  <si>
    <t>Total Revenues, 1 Yr. Growth %</t>
  </si>
  <si>
    <t>81.21</t>
  </si>
  <si>
    <t>-22.62</t>
  </si>
  <si>
    <t>Gross Profit, 1 Yr. Growth %</t>
  </si>
  <si>
    <t>42.73</t>
  </si>
  <si>
    <t>35.54</t>
  </si>
  <si>
    <t>EBITDA, 1 Yr. Growth %</t>
  </si>
  <si>
    <t>44.98</t>
  </si>
  <si>
    <t>40.58</t>
  </si>
  <si>
    <t>EBITA, 1 Yr. Growth %</t>
  </si>
  <si>
    <t>44.94</t>
  </si>
  <si>
    <t>40.35</t>
  </si>
  <si>
    <t>EBIT, 1 Yr. Growth %</t>
  </si>
  <si>
    <t>Earnings From Cont. Operations, 1 Yr. Growth %</t>
  </si>
  <si>
    <t>43.46</t>
  </si>
  <si>
    <t>32.97</t>
  </si>
  <si>
    <t>Net Income, 1 Yr. Growth %</t>
  </si>
  <si>
    <t>Normalized Net Income, 1 Yr. Growth %</t>
  </si>
  <si>
    <t>49.39</t>
  </si>
  <si>
    <t>42.55</t>
  </si>
  <si>
    <t>Diluted EPS Before Extra, 1 Yr. Growth %</t>
  </si>
  <si>
    <t>32.98</t>
  </si>
  <si>
    <t>Accounts Receivable, 1 Yr. Growth %</t>
  </si>
  <si>
    <t>30.03</t>
  </si>
  <si>
    <t>27.57</t>
  </si>
  <si>
    <t>Net Property, Plant and Equip., 1 Yr. Growth %</t>
  </si>
  <si>
    <t>5.68</t>
  </si>
  <si>
    <t>58.58</t>
  </si>
  <si>
    <t>Total Assets, 1 Yr. Growth %</t>
  </si>
  <si>
    <t>-6.98</t>
  </si>
  <si>
    <t>77.53</t>
  </si>
  <si>
    <t>Tangible Book Value, 1 Yr. Growth %</t>
  </si>
  <si>
    <t>-42.36</t>
  </si>
  <si>
    <t>-44.15</t>
  </si>
  <si>
    <t>Common Equity, 1 Yr. Growth %</t>
  </si>
  <si>
    <t>Cash From Operations, 1 Yr. Growth %</t>
  </si>
  <si>
    <t>-10.52</t>
  </si>
  <si>
    <t>158.2</t>
  </si>
  <si>
    <t>Capital Expenditures, 1 Yr. Growth %</t>
  </si>
  <si>
    <t>675.76</t>
  </si>
  <si>
    <t>-19.38</t>
  </si>
  <si>
    <t>Levered Free Cash Flow, 1 Yr. Growth %</t>
  </si>
  <si>
    <t>27.6</t>
  </si>
  <si>
    <t>Unlevered Free Cash Flow, 1 Yr. Growth %</t>
  </si>
  <si>
    <t>27.43</t>
  </si>
  <si>
    <t>Compound Annual Growth Rate Over Two Years</t>
  </si>
  <si>
    <t>Total Revenues, 2 Yr. CAGR %</t>
  </si>
  <si>
    <t>18.41</t>
  </si>
  <si>
    <t>Gross Profit, 2 Yr. CAGR %</t>
  </si>
  <si>
    <t>39.09</t>
  </si>
  <si>
    <t>EBITDA, 2 Yr. CAGR %</t>
  </si>
  <si>
    <t>42.77</t>
  </si>
  <si>
    <t>EBITA, 2 Yr. CAGR %</t>
  </si>
  <si>
    <t>42.63</t>
  </si>
  <si>
    <t>EBIT, 2 Yr. CAGR %</t>
  </si>
  <si>
    <t>Earnings From Cont. Operations, 2 Yr. CAGR %</t>
  </si>
  <si>
    <t>38.12</t>
  </si>
  <si>
    <t>Net Income, 2 Yr. CAGR %</t>
  </si>
  <si>
    <t>Normalized Net Income, 2 Yr. CAGR %</t>
  </si>
  <si>
    <t>45.93</t>
  </si>
  <si>
    <t>Diluted EPS Before Extra, 2 Yr. CAGR %</t>
  </si>
  <si>
    <t>Accounts Receivable, 2 Yr. CAGR %</t>
  </si>
  <si>
    <t>28.79</t>
  </si>
  <si>
    <t>Net Property, Plant and Equip., 2 Yr. CAGR %</t>
  </si>
  <si>
    <t>29.45</t>
  </si>
  <si>
    <t>Total Assets, 2 Yr. CAGR %</t>
  </si>
  <si>
    <t>28.51</t>
  </si>
  <si>
    <t>Tangible Book Value, 2 Yr. CAGR %</t>
  </si>
  <si>
    <t>-43.26</t>
  </si>
  <si>
    <t>Common Equity, 2 Yr. CAGR %</t>
  </si>
  <si>
    <t>Cash From Operations, 2 Yr. CAGR %</t>
  </si>
  <si>
    <t>Capital Expenditures, 2 Yr. CAGR %</t>
  </si>
  <si>
    <t>150.08</t>
  </si>
  <si>
    <t>address1</t>
  </si>
  <si>
    <t>Office 1401, Level 14</t>
  </si>
  <si>
    <t>address2</t>
  </si>
  <si>
    <t>197 St Georges Tce</t>
  </si>
  <si>
    <t>city</t>
  </si>
  <si>
    <t>Perth</t>
  </si>
  <si>
    <t>state</t>
  </si>
  <si>
    <t>WA</t>
  </si>
  <si>
    <t>zip</t>
  </si>
  <si>
    <t>6000</t>
  </si>
  <si>
    <t>country</t>
  </si>
  <si>
    <t>phone</t>
  </si>
  <si>
    <t>61 8 6141 3263</t>
  </si>
  <si>
    <t>website</t>
  </si>
  <si>
    <t>https://www.globavend.com</t>
  </si>
  <si>
    <t>industry</t>
  </si>
  <si>
    <t>Integrated Freight &amp; Logistics</t>
  </si>
  <si>
    <t>industryKey</t>
  </si>
  <si>
    <t>integrated-freight-logistics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</si>
  <si>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</si>
  <si>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</si>
  <si>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</si>
  <si>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</si>
  <si>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</si>
  <si>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</si>
  <si>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</si>
  <si>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Globavend Holdings Limited, together with its subsidiaries, provides integrated cross-border logistics services and air freight forwarding services in Hong Kong, Australia, and New Zealand. The company's services include parcel consolidation, air freight forwarding, customs clearance, on-carriage parcel transportation, and delivery. It serves e-commerce merchants and operators of e-commerce platforms. The company was founded in 2016 and is based in Perth, Australia. Globavend Holdings Limited is subsidiary of Globavend Investments Limited.</t>
  </si>
  <si>
    <t>fullTimeEmployees</t>
  </si>
  <si>
    <t>companyOfficers</t>
  </si>
  <si>
    <t>[{'maxAge': 1, 'name': 'Mr. Wai Yiu  Yau', 'age': 38, 'title': 'Founder, Chairman of the Board &amp; CEO', 'yearBorn': 1985, 'fiscalYear': 2023, 'totalPay': 85000, 'exercisedValue': 0, 'unexercisedValue': 0}, {'maxAge': 1, 'name': 'Mr. Tsz Ngo  Yu', 'age': 37, 'title': 'Chief Financial Officer', 'yearBorn': 1986,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</si>
  <si>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</si>
  <si>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</si>
  <si>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</si>
  <si>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</si>
  <si>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</si>
  <si>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</si>
  <si>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</si>
  <si>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</si>
  <si>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</si>
  <si>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</si>
  <si>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</si>
  <si>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trailingPE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</si>
  <si>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</si>
  <si>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</si>
  <si>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</si>
  <si>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</si>
  <si>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</si>
  <si>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</si>
  <si>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</si>
  <si>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</si>
  <si>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</si>
  <si>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</si>
  <si>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</si>
  <si>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</si>
  <si>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</si>
  <si>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</si>
  <si>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</si>
  <si>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</si>
  <si>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</si>
  <si>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</si>
  <si>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</si>
  <si>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</si>
  <si>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</si>
  <si>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</si>
  <si>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</si>
  <si>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</si>
  <si>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</si>
  <si>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</si>
  <si>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</si>
  <si>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</si>
  <si>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</si>
  <si>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</si>
  <si>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</si>
  <si>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</si>
  <si>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</si>
  <si>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</si>
  <si>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</si>
  <si>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</si>
  <si>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</si>
  <si>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</si>
  <si>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</si>
  <si>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</si>
  <si>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</si>
  <si>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</si>
  <si>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</si>
  <si>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</si>
  <si>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</si>
  <si>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</si>
  <si>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Globavend Holdings Limited - Or</t>
  </si>
  <si>
    <t>longName</t>
  </si>
  <si>
    <t>Globavend Holdings Limited</t>
  </si>
  <si>
    <t>firstTradeDateEpochUtc</t>
  </si>
  <si>
    <t>timeZoneFullName</t>
  </si>
  <si>
    <t>America/New_York</t>
  </si>
  <si>
    <t>timeZoneShortName</t>
  </si>
  <si>
    <t>EST</t>
  </si>
  <si>
    <t>uuid</t>
  </si>
  <si>
    <t>f82d76e3-d3f8-302b-9f3c-2192b44edf37</t>
  </si>
  <si>
    <t>messageBoardId</t>
  </si>
  <si>
    <t>finmb_1851845848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</si>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</sst>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globavend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0.7594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62.29976680412476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1.0339787E7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0.298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56.0</v>
      </c>
      <c r="C2" s="1">
        <v>81.0</v>
      </c>
      <c r="D2" s="1">
        <v>1.0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1.0</v>
      </c>
      <c r="C3" s="1">
        <v>6.0</v>
      </c>
      <c r="D3" s="1">
        <v>5.0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1.0</v>
      </c>
      <c r="C4" s="1">
        <v>6.0</v>
      </c>
      <c r="D4" s="1">
        <v>5.0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-3.0</v>
      </c>
      <c r="C5" s="1">
        <v>335.0</v>
      </c>
      <c r="D5" s="1">
        <v>4.0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-4.0</v>
      </c>
      <c r="C6" s="1">
        <v>-28.0</v>
      </c>
      <c r="D6" s="1">
        <v>-35.0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38.0</v>
      </c>
      <c r="C7" s="1">
        <v>52.0</v>
      </c>
      <c r="D7" s="1">
        <v>1.0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2.0</v>
      </c>
      <c r="C8" s="1">
        <v>-2.0</v>
      </c>
      <c r="D8" s="1">
        <v>0.0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5.0</v>
      </c>
      <c r="C9" s="1">
        <v>-1.0</v>
      </c>
      <c r="D9" s="1">
        <v>10.0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-9.0</v>
      </c>
      <c r="C10" s="1">
        <v>-28.0</v>
      </c>
      <c r="D10" s="1">
        <v>-1.0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87.0</v>
      </c>
      <c r="C11" s="1">
        <v>78.0</v>
      </c>
      <c r="D11" s="1">
        <v>2.0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0.0</v>
      </c>
      <c r="D12" s="1">
        <v>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0.0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-1.0</v>
      </c>
      <c r="D14" s="1">
        <v>-1.0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-1.0</v>
      </c>
      <c r="D15" s="1">
        <v>-1.0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-22.0</v>
      </c>
      <c r="C16" s="1">
        <v>0.0</v>
      </c>
      <c r="D16" s="1">
        <v>-54.0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-22.0</v>
      </c>
      <c r="C17" s="1">
        <v>-1.0</v>
      </c>
      <c r="D17" s="1">
        <v>-2.0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65.0</v>
      </c>
      <c r="C18" s="1">
        <v>-47.0</v>
      </c>
      <c r="D18" s="1">
        <v>0.0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2.0</v>
      </c>
      <c r="C20" s="1">
        <v>14.0</v>
      </c>
      <c r="D20" s="1">
        <v>8.0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90.0</v>
      </c>
      <c r="D21" s="1">
        <v>1.0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90.0</v>
      </c>
      <c r="D22" s="1">
        <v>1.0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-34.0</v>
      </c>
      <c r="D23" s="1">
        <v>-39.0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41</v>
      </c>
      <c r="B3" s="1">
        <v>1.0</v>
      </c>
      <c r="C3" s="1">
        <v>55.0</v>
      </c>
      <c r="D3" s="1">
        <v>55.0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42</v>
      </c>
      <c r="B4" s="1">
        <v>1.0</v>
      </c>
      <c r="C4" s="1">
        <v>1.0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43</v>
      </c>
      <c r="B5" s="1">
        <v>1.0</v>
      </c>
      <c r="C5" s="1">
        <v>56.0</v>
      </c>
      <c r="D5" s="1">
        <v>57.0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44</v>
      </c>
      <c r="B6" s="1">
        <v>1.0</v>
      </c>
      <c r="C6" s="1">
        <v>1.0</v>
      </c>
      <c r="D6" s="1">
        <v>1.0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45</v>
      </c>
      <c r="B7" s="1">
        <v>22.0</v>
      </c>
      <c r="C7" s="1">
        <v>0.0</v>
      </c>
      <c r="D7" s="1">
        <v>0.0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46</v>
      </c>
      <c r="B8" s="1">
        <v>1.0</v>
      </c>
      <c r="C8" s="1">
        <v>1.0</v>
      </c>
      <c r="D8" s="1">
        <v>1.0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47</v>
      </c>
      <c r="B9" s="1">
        <v>0.0</v>
      </c>
      <c r="C9" s="1">
        <v>0.0</v>
      </c>
      <c r="D9" s="1">
        <v>1.0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48</v>
      </c>
      <c r="B10" s="1">
        <v>2.0</v>
      </c>
      <c r="C10" s="1">
        <v>2.0</v>
      </c>
      <c r="D10" s="1">
        <v>4.0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49</v>
      </c>
      <c r="B11" s="1">
        <v>11.0</v>
      </c>
      <c r="C11" s="1">
        <v>15.0</v>
      </c>
      <c r="D11" s="1">
        <v>25.0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50</v>
      </c>
      <c r="B12" s="1">
        <v>-3.0</v>
      </c>
      <c r="C12" s="1">
        <v>-7.0</v>
      </c>
      <c r="D12" s="1">
        <v>-12.0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51</v>
      </c>
      <c r="B13" s="1">
        <v>7.0</v>
      </c>
      <c r="C13" s="1">
        <v>8.0</v>
      </c>
      <c r="D13" s="1">
        <v>13.0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52</v>
      </c>
      <c r="B14" s="1">
        <v>16.0</v>
      </c>
      <c r="C14" s="1">
        <v>32.0</v>
      </c>
      <c r="D14" s="1">
        <v>32.0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53</v>
      </c>
      <c r="B15" s="1">
        <v>2.0</v>
      </c>
      <c r="C15" s="1">
        <v>2.0</v>
      </c>
      <c r="D15" s="1">
        <v>4.0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54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55</v>
      </c>
      <c r="B17" s="1">
        <v>96.0</v>
      </c>
      <c r="C17" s="1">
        <v>1.0</v>
      </c>
      <c r="D17" s="1">
        <v>2.0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56</v>
      </c>
      <c r="B18" s="1">
        <v>1.0</v>
      </c>
      <c r="C18" s="1">
        <v>0.0</v>
      </c>
      <c r="D18" s="1">
        <v>1.0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57</v>
      </c>
      <c r="B19" s="1">
        <v>3.0</v>
      </c>
      <c r="C19" s="1">
        <v>6.0</v>
      </c>
      <c r="D19" s="1">
        <v>3.0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58</v>
      </c>
      <c r="B20" s="1">
        <v>6.0</v>
      </c>
      <c r="C20" s="1">
        <v>5.0</v>
      </c>
      <c r="D20" s="1">
        <v>15.0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59</v>
      </c>
      <c r="B21" s="1">
        <v>2.0</v>
      </c>
      <c r="C21" s="1">
        <v>0.0</v>
      </c>
      <c r="D21" s="1">
        <v>0.0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60</v>
      </c>
      <c r="B22" s="1">
        <v>0.0</v>
      </c>
      <c r="C22" s="1">
        <v>0.0</v>
      </c>
      <c r="D22" s="1">
        <v>0.0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61</v>
      </c>
      <c r="B23" s="1">
        <v>1.0</v>
      </c>
      <c r="C23" s="1">
        <v>1.0</v>
      </c>
      <c r="D23" s="1">
        <v>3.0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62</v>
      </c>
      <c r="B24" s="1">
        <v>3.0</v>
      </c>
      <c r="C24" s="1">
        <v>0.0</v>
      </c>
      <c r="D24" s="1">
        <v>8.0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63</v>
      </c>
      <c r="B25" s="1">
        <v>1.0</v>
      </c>
      <c r="C25" s="1">
        <v>1.0</v>
      </c>
      <c r="D25" s="1">
        <v>3.0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64</v>
      </c>
      <c r="B26" s="1">
        <v>1.0</v>
      </c>
      <c r="C26" s="1">
        <v>1.0</v>
      </c>
      <c r="D26" s="1">
        <v>1.0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65</v>
      </c>
      <c r="B27" s="1">
        <v>0.0</v>
      </c>
      <c r="C27" s="1">
        <v>12.0</v>
      </c>
      <c r="D27" s="1">
        <v>12.0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66</v>
      </c>
      <c r="B28" s="1">
        <v>1.0</v>
      </c>
      <c r="C28" s="1">
        <v>77.0</v>
      </c>
      <c r="D28" s="1">
        <v>37.0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67</v>
      </c>
      <c r="B29" s="1">
        <v>-1.0</v>
      </c>
      <c r="C29" s="1">
        <v>-1.0</v>
      </c>
      <c r="D29" s="1">
        <v>-1.0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68</v>
      </c>
      <c r="B30" s="1">
        <v>1.0</v>
      </c>
      <c r="C30" s="1">
        <v>89.0</v>
      </c>
      <c r="D30" s="1">
        <v>50.0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69</v>
      </c>
      <c r="B31" s="1">
        <v>1.0</v>
      </c>
      <c r="C31" s="1">
        <v>89.0</v>
      </c>
      <c r="D31" s="1">
        <v>50.0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70</v>
      </c>
      <c r="B32" s="1">
        <v>2.0</v>
      </c>
      <c r="C32" s="1">
        <v>2.0</v>
      </c>
      <c r="D32" s="1">
        <v>4.0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35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71</v>
      </c>
      <c r="B34" s="1">
        <v>13.0</v>
      </c>
      <c r="C34" s="1">
        <v>13.0</v>
      </c>
      <c r="D34" s="1">
        <v>14.0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72</v>
      </c>
      <c r="B35" s="1">
        <v>13.0</v>
      </c>
      <c r="C35" s="1">
        <v>13.0</v>
      </c>
      <c r="D35" s="1">
        <v>13.0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73</v>
      </c>
      <c r="B36" s="1" t="s">
        <v>74</v>
      </c>
      <c r="C36" s="1" t="s">
        <v>75</v>
      </c>
      <c r="D36" s="1" t="s">
        <v>76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77</v>
      </c>
      <c r="B37" s="1">
        <v>1.0</v>
      </c>
      <c r="C37" s="1">
        <v>89.0</v>
      </c>
      <c r="D37" s="1">
        <v>50.0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78</v>
      </c>
      <c r="B38" s="1" t="s">
        <v>74</v>
      </c>
      <c r="C38" s="1" t="s">
        <v>75</v>
      </c>
      <c r="D38" s="1" t="s">
        <v>76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79</v>
      </c>
      <c r="B39" s="1">
        <v>7.0</v>
      </c>
      <c r="C39" s="1">
        <v>6.0</v>
      </c>
      <c r="D39" s="1">
        <v>12.0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80</v>
      </c>
      <c r="B40" s="1">
        <v>-97.0</v>
      </c>
      <c r="C40" s="1">
        <v>-50.0</v>
      </c>
      <c r="D40" s="1">
        <v>-45.0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81</v>
      </c>
      <c r="B41" s="1">
        <v>8.0</v>
      </c>
      <c r="C41" s="1">
        <v>50.0</v>
      </c>
      <c r="D41" s="1">
        <v>38.0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82</v>
      </c>
      <c r="B42" s="1">
        <v>0.0</v>
      </c>
      <c r="C42" s="1">
        <v>3.0</v>
      </c>
      <c r="D42" s="1">
        <v>0.0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83</v>
      </c>
      <c r="B43" s="1">
        <v>2.0</v>
      </c>
      <c r="C43" s="1">
        <v>1.0</v>
      </c>
      <c r="D43" s="1">
        <v>2.0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84</v>
      </c>
      <c r="B44" s="1">
        <v>0.0</v>
      </c>
      <c r="C44" s="1">
        <v>9.0</v>
      </c>
      <c r="D44" s="1">
        <v>7.0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85</v>
      </c>
      <c r="B45" s="1">
        <v>0.0</v>
      </c>
      <c r="C45" s="1">
        <v>0.0</v>
      </c>
      <c r="D45" s="1">
        <v>3.0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86</v>
      </c>
      <c r="B2" s="1">
        <v>13.0</v>
      </c>
      <c r="C2" s="1">
        <v>24.0</v>
      </c>
      <c r="D2" s="1">
        <v>18.0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87</v>
      </c>
      <c r="B3" s="1">
        <v>13.0</v>
      </c>
      <c r="C3" s="1">
        <v>24.0</v>
      </c>
      <c r="D3" s="1">
        <v>18.0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88</v>
      </c>
      <c r="B4" s="1">
        <v>12.0</v>
      </c>
      <c r="C4" s="1">
        <v>22.0</v>
      </c>
      <c r="D4" s="1">
        <v>16.0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89</v>
      </c>
      <c r="B5" s="1">
        <v>98.0</v>
      </c>
      <c r="C5" s="1">
        <v>1.0</v>
      </c>
      <c r="D5" s="1">
        <v>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90</v>
      </c>
      <c r="B6" s="1">
        <v>42.0</v>
      </c>
      <c r="C6" s="1">
        <v>58.0</v>
      </c>
      <c r="D6" s="1">
        <v>66.0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91</v>
      </c>
      <c r="B7" s="1">
        <v>0.0</v>
      </c>
      <c r="C7" s="1">
        <v>0.0</v>
      </c>
      <c r="D7" s="1">
        <v>4.0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92</v>
      </c>
      <c r="B8" s="1">
        <v>0.0</v>
      </c>
      <c r="C8" s="1">
        <v>0.0</v>
      </c>
      <c r="D8" s="1">
        <v>5.0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93</v>
      </c>
      <c r="B9" s="1">
        <v>42.0</v>
      </c>
      <c r="C9" s="1">
        <v>58.0</v>
      </c>
      <c r="D9" s="1">
        <v>75.0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94</v>
      </c>
      <c r="B10" s="1">
        <v>56.0</v>
      </c>
      <c r="C10" s="1">
        <v>81.0</v>
      </c>
      <c r="D10" s="1">
        <v>1.0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95</v>
      </c>
      <c r="B11" s="1">
        <v>-78.0</v>
      </c>
      <c r="C11" s="1">
        <v>0.0</v>
      </c>
      <c r="D11" s="1">
        <v>0.0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96</v>
      </c>
      <c r="B12" s="1">
        <v>21.0</v>
      </c>
      <c r="C12" s="1">
        <v>108.0</v>
      </c>
      <c r="D12" s="1">
        <v>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97</v>
      </c>
      <c r="B13" s="1">
        <v>-57.0</v>
      </c>
      <c r="C13" s="1">
        <v>0.0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98</v>
      </c>
      <c r="B14" s="1">
        <v>3.0</v>
      </c>
      <c r="C14" s="1">
        <v>7.0</v>
      </c>
      <c r="D14" s="1">
        <v>11.0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99</v>
      </c>
      <c r="B15" s="1">
        <v>0.0</v>
      </c>
      <c r="C15" s="1">
        <v>0.0</v>
      </c>
      <c r="D15" s="1">
        <v>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100</v>
      </c>
      <c r="B16" s="1">
        <v>59.0</v>
      </c>
      <c r="C16" s="1">
        <v>88.0</v>
      </c>
      <c r="D16" s="1">
        <v>1.0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101</v>
      </c>
      <c r="B17" s="1">
        <v>4.0</v>
      </c>
      <c r="C17" s="1">
        <v>4.0</v>
      </c>
      <c r="D17" s="1">
        <v>0.0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102</v>
      </c>
      <c r="B18" s="1">
        <v>64.0</v>
      </c>
      <c r="C18" s="1">
        <v>93.0</v>
      </c>
      <c r="D18" s="1">
        <v>1.0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103</v>
      </c>
      <c r="B19" s="1">
        <v>7.0</v>
      </c>
      <c r="C19" s="1">
        <v>12.0</v>
      </c>
      <c r="D19" s="1">
        <v>19.0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104</v>
      </c>
      <c r="B20" s="1">
        <v>56.0</v>
      </c>
      <c r="C20" s="1">
        <v>81.0</v>
      </c>
      <c r="D20" s="1">
        <v>1.0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105</v>
      </c>
      <c r="B21" s="1">
        <v>56.0</v>
      </c>
      <c r="C21" s="1">
        <v>81.0</v>
      </c>
      <c r="D21" s="1">
        <v>1.0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106</v>
      </c>
      <c r="B22" s="1">
        <v>56.0</v>
      </c>
      <c r="C22" s="1">
        <v>81.0</v>
      </c>
      <c r="D22" s="1">
        <v>1.0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107</v>
      </c>
      <c r="B23" s="1">
        <v>56.0</v>
      </c>
      <c r="C23" s="1">
        <v>81.0</v>
      </c>
      <c r="D23" s="1">
        <v>1.0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108</v>
      </c>
      <c r="B24" s="1">
        <v>56.0</v>
      </c>
      <c r="C24" s="1">
        <v>81.0</v>
      </c>
      <c r="D24" s="1">
        <v>1.0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109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110</v>
      </c>
      <c r="B26" s="1" t="s">
        <v>76</v>
      </c>
      <c r="C26" s="1" t="s">
        <v>111</v>
      </c>
      <c r="D26" s="1" t="s">
        <v>112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113</v>
      </c>
      <c r="B27" s="1" t="s">
        <v>76</v>
      </c>
      <c r="C27" s="1" t="s">
        <v>111</v>
      </c>
      <c r="D27" s="1" t="s">
        <v>112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114</v>
      </c>
      <c r="B28" s="1">
        <v>13.0</v>
      </c>
      <c r="C28" s="1">
        <v>13.0</v>
      </c>
      <c r="D28" s="1">
        <v>13.0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115</v>
      </c>
      <c r="B29" s="1" t="s">
        <v>76</v>
      </c>
      <c r="C29" s="1" t="s">
        <v>111</v>
      </c>
      <c r="D29" s="1" t="s">
        <v>112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116</v>
      </c>
      <c r="B30" s="1" t="s">
        <v>76</v>
      </c>
      <c r="C30" s="1" t="s">
        <v>111</v>
      </c>
      <c r="D30" s="1" t="s">
        <v>112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117</v>
      </c>
      <c r="B31" s="1">
        <v>13.0</v>
      </c>
      <c r="C31" s="1">
        <v>13.0</v>
      </c>
      <c r="D31" s="1">
        <v>13.0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118</v>
      </c>
      <c r="B32" s="1" t="s">
        <v>119</v>
      </c>
      <c r="C32" s="1" t="s">
        <v>76</v>
      </c>
      <c r="D32" s="1" t="s">
        <v>111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120</v>
      </c>
      <c r="B33" s="1" t="s">
        <v>119</v>
      </c>
      <c r="C33" s="1" t="s">
        <v>76</v>
      </c>
      <c r="D33" s="1" t="s">
        <v>111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121</v>
      </c>
      <c r="B34" s="1">
        <v>0.0</v>
      </c>
      <c r="C34" s="1" t="s">
        <v>122</v>
      </c>
      <c r="D34" s="1" t="s">
        <v>123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35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124</v>
      </c>
      <c r="B36" s="1">
        <v>56.0</v>
      </c>
      <c r="C36" s="1">
        <v>81.0</v>
      </c>
      <c r="D36" s="1">
        <v>1.0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125</v>
      </c>
      <c r="B37" s="1">
        <v>56.0</v>
      </c>
      <c r="C37" s="1">
        <v>81.0</v>
      </c>
      <c r="D37" s="1">
        <v>1.0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126</v>
      </c>
      <c r="B38" s="1">
        <v>56.0</v>
      </c>
      <c r="C38" s="1">
        <v>81.0</v>
      </c>
      <c r="D38" s="1">
        <v>1.0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127</v>
      </c>
      <c r="B39" s="1">
        <v>57.0</v>
      </c>
      <c r="C39" s="1">
        <v>88.0</v>
      </c>
      <c r="D39" s="1">
        <v>1.0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128</v>
      </c>
      <c r="B40" s="1">
        <v>13.0</v>
      </c>
      <c r="C40" s="1">
        <v>24.0</v>
      </c>
      <c r="D40" s="1">
        <v>18.0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129</v>
      </c>
      <c r="B41" s="1" t="s">
        <v>130</v>
      </c>
      <c r="C41" s="1" t="s">
        <v>131</v>
      </c>
      <c r="D41" s="1" t="s">
        <v>132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133</v>
      </c>
      <c r="B42" s="1">
        <v>7.0</v>
      </c>
      <c r="C42" s="1">
        <v>12.0</v>
      </c>
      <c r="D42" s="1">
        <v>19.0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134</v>
      </c>
      <c r="B43" s="1">
        <v>7.0</v>
      </c>
      <c r="C43" s="1">
        <v>12.0</v>
      </c>
      <c r="D43" s="1">
        <v>19.0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135</v>
      </c>
      <c r="B44" s="1">
        <v>37.0</v>
      </c>
      <c r="C44" s="1">
        <v>55.0</v>
      </c>
      <c r="D44" s="1">
        <v>79.0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136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137</v>
      </c>
      <c r="B46" s="1">
        <v>42.0</v>
      </c>
      <c r="C46" s="1">
        <v>58.0</v>
      </c>
      <c r="D46" s="1">
        <v>24.0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138</v>
      </c>
      <c r="B47" s="1">
        <v>1.0</v>
      </c>
      <c r="C47" s="1">
        <v>6.0</v>
      </c>
      <c r="D47" s="1">
        <v>4.0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139</v>
      </c>
      <c r="B48" s="1">
        <v>0.0</v>
      </c>
      <c r="C48" s="1">
        <v>1.0</v>
      </c>
      <c r="D48" s="1">
        <v>0.0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140</v>
      </c>
      <c r="B49" s="1">
        <v>0.0</v>
      </c>
      <c r="C49" s="1">
        <v>4.0</v>
      </c>
      <c r="D49" s="1">
        <v>4.0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142</v>
      </c>
      <c r="B3" s="1">
        <v>0.0</v>
      </c>
      <c r="C3" s="1" t="s">
        <v>143</v>
      </c>
      <c r="D3" s="1" t="s">
        <v>144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145</v>
      </c>
      <c r="B4" s="1">
        <v>0.0</v>
      </c>
      <c r="C4" s="1" t="s">
        <v>146</v>
      </c>
      <c r="D4" s="1" t="s">
        <v>147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148</v>
      </c>
      <c r="B5" s="1">
        <v>0.0</v>
      </c>
      <c r="C5" s="1" t="s">
        <v>149</v>
      </c>
      <c r="D5" s="1" t="s">
        <v>150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151</v>
      </c>
      <c r="B6" s="1">
        <v>0.0</v>
      </c>
      <c r="C6" s="1" t="s">
        <v>149</v>
      </c>
      <c r="D6" s="1" t="s">
        <v>150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153</v>
      </c>
      <c r="B8" s="1" t="s">
        <v>154</v>
      </c>
      <c r="C8" s="1" t="s">
        <v>155</v>
      </c>
      <c r="D8" s="1" t="s">
        <v>156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157</v>
      </c>
      <c r="B9" s="1" t="s">
        <v>158</v>
      </c>
      <c r="C9" s="1" t="s">
        <v>159</v>
      </c>
      <c r="D9" s="1" t="s">
        <v>160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161</v>
      </c>
      <c r="B10" s="1" t="s">
        <v>162</v>
      </c>
      <c r="C10" s="1" t="s">
        <v>163</v>
      </c>
      <c r="D10" s="1" t="s">
        <v>164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165</v>
      </c>
      <c r="B11" s="1" t="s">
        <v>166</v>
      </c>
      <c r="C11" s="1" t="s">
        <v>167</v>
      </c>
      <c r="D11" s="1" t="s">
        <v>168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169</v>
      </c>
      <c r="B12" s="1" t="s">
        <v>166</v>
      </c>
      <c r="C12" s="1" t="s">
        <v>167</v>
      </c>
      <c r="D12" s="1" t="s">
        <v>168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170</v>
      </c>
      <c r="B13" s="1" t="s">
        <v>162</v>
      </c>
      <c r="C13" s="1" t="s">
        <v>171</v>
      </c>
      <c r="D13" s="1" t="s">
        <v>172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173</v>
      </c>
      <c r="B14" s="1" t="s">
        <v>162</v>
      </c>
      <c r="C14" s="1" t="s">
        <v>171</v>
      </c>
      <c r="D14" s="1" t="s">
        <v>172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174</v>
      </c>
      <c r="B15" s="1" t="s">
        <v>162</v>
      </c>
      <c r="C15" s="1" t="s">
        <v>171</v>
      </c>
      <c r="D15" s="1" t="s">
        <v>172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175</v>
      </c>
      <c r="B16" s="1" t="s">
        <v>176</v>
      </c>
      <c r="C16" s="1" t="s">
        <v>177</v>
      </c>
      <c r="D16" s="1" t="s">
        <v>162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178</v>
      </c>
      <c r="B17" s="1">
        <v>0.0</v>
      </c>
      <c r="C17" s="1" t="s">
        <v>179</v>
      </c>
      <c r="D17" s="1" t="s">
        <v>180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181</v>
      </c>
      <c r="B18" s="1">
        <v>0.0</v>
      </c>
      <c r="C18" s="1" t="s">
        <v>179</v>
      </c>
      <c r="D18" s="1" t="s">
        <v>180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182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182</v>
      </c>
      <c r="B20" s="1">
        <v>0.0</v>
      </c>
      <c r="C20" s="1" t="s">
        <v>183</v>
      </c>
      <c r="D20" s="1" t="s">
        <v>184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185</v>
      </c>
      <c r="B21" s="1">
        <v>0.0</v>
      </c>
      <c r="C21" s="1" t="s">
        <v>186</v>
      </c>
      <c r="D21" s="1" t="s">
        <v>187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188</v>
      </c>
      <c r="B22" s="1">
        <v>0.0</v>
      </c>
      <c r="C22" s="1" t="s">
        <v>189</v>
      </c>
      <c r="D22" s="1" t="s">
        <v>190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191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192</v>
      </c>
      <c r="B24" s="1" t="s">
        <v>193</v>
      </c>
      <c r="C24" s="1" t="s">
        <v>194</v>
      </c>
      <c r="D24" s="1" t="s">
        <v>195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196</v>
      </c>
      <c r="B25" s="1" t="s">
        <v>193</v>
      </c>
      <c r="C25" s="1" t="s">
        <v>194</v>
      </c>
      <c r="D25" s="1" t="s">
        <v>197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198</v>
      </c>
      <c r="B26" s="1" t="s">
        <v>199</v>
      </c>
      <c r="C26" s="1" t="s">
        <v>200</v>
      </c>
      <c r="D26" s="1" t="s">
        <v>201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202</v>
      </c>
      <c r="B27" s="1">
        <v>0.0</v>
      </c>
      <c r="C27" s="1" t="s">
        <v>203</v>
      </c>
      <c r="D27" s="1" t="s">
        <v>204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205</v>
      </c>
      <c r="B28" s="1">
        <v>0.0</v>
      </c>
      <c r="C28" s="1" t="s">
        <v>206</v>
      </c>
      <c r="D28" s="1" t="s">
        <v>207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208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209</v>
      </c>
      <c r="B30" s="1" t="s">
        <v>210</v>
      </c>
      <c r="C30" s="1" t="s">
        <v>211</v>
      </c>
      <c r="D30" s="1" t="s">
        <v>212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213</v>
      </c>
      <c r="B31" s="1" t="s">
        <v>214</v>
      </c>
      <c r="C31" s="1" t="s">
        <v>215</v>
      </c>
      <c r="D31" s="1" t="s">
        <v>216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217</v>
      </c>
      <c r="B32" s="1" t="s">
        <v>177</v>
      </c>
      <c r="C32" s="1" t="s">
        <v>218</v>
      </c>
      <c r="D32" s="1" t="s">
        <v>219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220</v>
      </c>
      <c r="B33" s="1" t="s">
        <v>193</v>
      </c>
      <c r="C33" s="1" t="s">
        <v>221</v>
      </c>
      <c r="D33" s="1" t="s">
        <v>222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223</v>
      </c>
      <c r="B34" s="1" t="s">
        <v>224</v>
      </c>
      <c r="C34" s="1" t="s">
        <v>225</v>
      </c>
      <c r="D34" s="1" t="s">
        <v>226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227</v>
      </c>
      <c r="B35" s="1">
        <v>0.0</v>
      </c>
      <c r="C35" s="1" t="s">
        <v>228</v>
      </c>
      <c r="D35" s="1">
        <v>0.0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229</v>
      </c>
      <c r="B36" s="1">
        <v>0.0</v>
      </c>
      <c r="C36" s="1" t="s">
        <v>230</v>
      </c>
      <c r="D36" s="1">
        <v>0.0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231</v>
      </c>
      <c r="B37" s="1">
        <v>0.0</v>
      </c>
      <c r="C37" s="1" t="s">
        <v>232</v>
      </c>
      <c r="D37" s="1">
        <v>0.0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233</v>
      </c>
      <c r="B38" s="1" t="s">
        <v>234</v>
      </c>
      <c r="C38" s="1" t="s">
        <v>112</v>
      </c>
      <c r="D38" s="1" t="s">
        <v>235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236</v>
      </c>
      <c r="B39" s="1" t="s">
        <v>237</v>
      </c>
      <c r="C39" s="1" t="s">
        <v>238</v>
      </c>
      <c r="D39" s="1" t="s">
        <v>239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240</v>
      </c>
      <c r="B40" s="1" t="s">
        <v>234</v>
      </c>
      <c r="C40" s="1" t="s">
        <v>112</v>
      </c>
      <c r="D40" s="1" t="s">
        <v>235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241</v>
      </c>
      <c r="B41" s="1" t="s">
        <v>242</v>
      </c>
      <c r="C41" s="1" t="s">
        <v>238</v>
      </c>
      <c r="D41" s="1" t="s">
        <v>239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243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244</v>
      </c>
      <c r="B43" s="1">
        <v>0.0</v>
      </c>
      <c r="C43" s="1" t="s">
        <v>245</v>
      </c>
      <c r="D43" s="1" t="s">
        <v>246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247</v>
      </c>
      <c r="B44" s="1">
        <v>0.0</v>
      </c>
      <c r="C44" s="1" t="s">
        <v>248</v>
      </c>
      <c r="D44" s="1" t="s">
        <v>249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250</v>
      </c>
      <c r="B45" s="1">
        <v>0.0</v>
      </c>
      <c r="C45" s="1" t="s">
        <v>251</v>
      </c>
      <c r="D45" s="1" t="s">
        <v>252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253</v>
      </c>
      <c r="B46" s="1">
        <v>0.0</v>
      </c>
      <c r="C46" s="1" t="s">
        <v>254</v>
      </c>
      <c r="D46" s="1" t="s">
        <v>255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256</v>
      </c>
      <c r="B47" s="1">
        <v>0.0</v>
      </c>
      <c r="C47" s="1" t="s">
        <v>254</v>
      </c>
      <c r="D47" s="1" t="s">
        <v>255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257</v>
      </c>
      <c r="B48" s="1">
        <v>0.0</v>
      </c>
      <c r="C48" s="1" t="s">
        <v>258</v>
      </c>
      <c r="D48" s="1" t="s">
        <v>259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260</v>
      </c>
      <c r="B49" s="1">
        <v>0.0</v>
      </c>
      <c r="C49" s="1" t="s">
        <v>258</v>
      </c>
      <c r="D49" s="1" t="s">
        <v>259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261</v>
      </c>
      <c r="B50" s="1">
        <v>0.0</v>
      </c>
      <c r="C50" s="1" t="s">
        <v>262</v>
      </c>
      <c r="D50" s="1" t="s">
        <v>263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264</v>
      </c>
      <c r="B51" s="1">
        <v>0.0</v>
      </c>
      <c r="C51" s="1" t="s">
        <v>258</v>
      </c>
      <c r="D51" s="1" t="s">
        <v>265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266</v>
      </c>
      <c r="B52" s="1">
        <v>0.0</v>
      </c>
      <c r="C52" s="1" t="s">
        <v>267</v>
      </c>
      <c r="D52" s="1" t="s">
        <v>268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269</v>
      </c>
      <c r="B53" s="1">
        <v>0.0</v>
      </c>
      <c r="C53" s="1" t="s">
        <v>270</v>
      </c>
      <c r="D53" s="1" t="s">
        <v>271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272</v>
      </c>
      <c r="B54" s="1">
        <v>0.0</v>
      </c>
      <c r="C54" s="1" t="s">
        <v>273</v>
      </c>
      <c r="D54" s="1" t="s">
        <v>274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275</v>
      </c>
      <c r="B55" s="1">
        <v>0.0</v>
      </c>
      <c r="C55" s="1" t="s">
        <v>276</v>
      </c>
      <c r="D55" s="1" t="s">
        <v>277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278</v>
      </c>
      <c r="B56" s="1">
        <v>0.0</v>
      </c>
      <c r="C56" s="1" t="s">
        <v>276</v>
      </c>
      <c r="D56" s="1" t="s">
        <v>277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279</v>
      </c>
      <c r="B57" s="1">
        <v>0.0</v>
      </c>
      <c r="C57" s="1" t="s">
        <v>280</v>
      </c>
      <c r="D57" s="1" t="s">
        <v>281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282</v>
      </c>
      <c r="B58" s="1">
        <v>0.0</v>
      </c>
      <c r="C58" s="1" t="s">
        <v>283</v>
      </c>
      <c r="D58" s="1" t="s">
        <v>284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285</v>
      </c>
      <c r="B59" s="1">
        <v>0.0</v>
      </c>
      <c r="C59" s="1">
        <v>0.0</v>
      </c>
      <c r="D59" s="1" t="s">
        <v>286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287</v>
      </c>
      <c r="B60" s="1">
        <v>0.0</v>
      </c>
      <c r="C60" s="1">
        <v>0.0</v>
      </c>
      <c r="D60" s="1" t="s">
        <v>288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289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290</v>
      </c>
      <c r="B62" s="1">
        <v>0.0</v>
      </c>
      <c r="C62" s="1">
        <v>0.0</v>
      </c>
      <c r="D62" s="1" t="s">
        <v>291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292</v>
      </c>
      <c r="B63" s="1">
        <v>0.0</v>
      </c>
      <c r="C63" s="1">
        <v>0.0</v>
      </c>
      <c r="D63" s="1" t="s">
        <v>293</v>
      </c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294</v>
      </c>
      <c r="B64" s="1">
        <v>0.0</v>
      </c>
      <c r="C64" s="1">
        <v>0.0</v>
      </c>
      <c r="D64" s="1" t="s">
        <v>295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296</v>
      </c>
      <c r="B65" s="1">
        <v>0.0</v>
      </c>
      <c r="C65" s="1">
        <v>0.0</v>
      </c>
      <c r="D65" s="1" t="s">
        <v>297</v>
      </c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298</v>
      </c>
      <c r="B66" s="1">
        <v>0.0</v>
      </c>
      <c r="C66" s="1">
        <v>0.0</v>
      </c>
      <c r="D66" s="1" t="s">
        <v>297</v>
      </c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299</v>
      </c>
      <c r="B67" s="1">
        <v>0.0</v>
      </c>
      <c r="C67" s="1">
        <v>0.0</v>
      </c>
      <c r="D67" s="1" t="s">
        <v>300</v>
      </c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301</v>
      </c>
      <c r="B68" s="1">
        <v>0.0</v>
      </c>
      <c r="C68" s="1">
        <v>0.0</v>
      </c>
      <c r="D68" s="1" t="s">
        <v>300</v>
      </c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302</v>
      </c>
      <c r="B69" s="1">
        <v>0.0</v>
      </c>
      <c r="C69" s="1">
        <v>0.0</v>
      </c>
      <c r="D69" s="1" t="s">
        <v>303</v>
      </c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304</v>
      </c>
      <c r="B70" s="1">
        <v>0.0</v>
      </c>
      <c r="C70" s="1">
        <v>0.0</v>
      </c>
      <c r="D70" s="1" t="s">
        <v>300</v>
      </c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305</v>
      </c>
      <c r="B71" s="1">
        <v>0.0</v>
      </c>
      <c r="C71" s="1">
        <v>0.0</v>
      </c>
      <c r="D71" s="1" t="s">
        <v>306</v>
      </c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307</v>
      </c>
      <c r="B72" s="1">
        <v>0.0</v>
      </c>
      <c r="C72" s="1">
        <v>0.0</v>
      </c>
      <c r="D72" s="1" t="s">
        <v>308</v>
      </c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309</v>
      </c>
      <c r="B73" s="1">
        <v>0.0</v>
      </c>
      <c r="C73" s="1">
        <v>0.0</v>
      </c>
      <c r="D73" s="1" t="s">
        <v>310</v>
      </c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311</v>
      </c>
      <c r="B74" s="1">
        <v>0.0</v>
      </c>
      <c r="C74" s="1">
        <v>0.0</v>
      </c>
      <c r="D74" s="1" t="s">
        <v>312</v>
      </c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313</v>
      </c>
      <c r="B75" s="1">
        <v>0.0</v>
      </c>
      <c r="C75" s="1">
        <v>0.0</v>
      </c>
      <c r="D75" s="1" t="s">
        <v>312</v>
      </c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314</v>
      </c>
      <c r="B76" s="1">
        <v>0.0</v>
      </c>
      <c r="C76" s="1">
        <v>0.0</v>
      </c>
      <c r="D76" s="1">
        <v>52.0</v>
      </c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315</v>
      </c>
      <c r="B77" s="1">
        <v>0.0</v>
      </c>
      <c r="C77" s="1">
        <v>0.0</v>
      </c>
      <c r="D77" s="1" t="s">
        <v>316</v>
      </c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317</v>
      </c>
      <c r="B2" s="1" t="s">
        <v>318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319</v>
      </c>
      <c r="B3" s="1" t="s">
        <v>320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321</v>
      </c>
      <c r="B4" s="1" t="s">
        <v>322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323</v>
      </c>
      <c r="B5" s="1" t="s">
        <v>324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325</v>
      </c>
      <c r="B6" s="1" t="s">
        <v>326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327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328</v>
      </c>
      <c r="B8" s="1" t="s">
        <v>329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330</v>
      </c>
      <c r="B9" s="4" t="s">
        <v>331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332</v>
      </c>
      <c r="B10" s="1" t="s">
        <v>333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334</v>
      </c>
      <c r="B11" s="1" t="s">
        <v>335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336</v>
      </c>
      <c r="B12" s="1" t="s">
        <v>333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337</v>
      </c>
      <c r="B13" s="1" t="s">
        <v>338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339</v>
      </c>
      <c r="B14" s="1" t="s">
        <v>340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341</v>
      </c>
      <c r="B15" s="1" t="s">
        <v>338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342</v>
      </c>
      <c r="B16" s="1" t="s">
        <v>343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344</v>
      </c>
      <c r="B17" s="1">
        <v>7.0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345</v>
      </c>
      <c r="B18" s="1" t="s">
        <v>346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347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348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349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350</v>
      </c>
      <c r="B22" s="1">
        <v>0.78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351</v>
      </c>
      <c r="B23" s="1">
        <v>0.7594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352</v>
      </c>
      <c r="B24" s="1">
        <v>0.69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353</v>
      </c>
      <c r="B25" s="1">
        <v>0.7594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354</v>
      </c>
      <c r="B26" s="1">
        <v>0.78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355</v>
      </c>
      <c r="B27" s="1">
        <v>0.7594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356</v>
      </c>
      <c r="B28" s="1">
        <v>0.69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357</v>
      </c>
      <c r="B29" s="1">
        <v>0.7594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358</v>
      </c>
      <c r="B30" s="1">
        <v>6.9249997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359</v>
      </c>
      <c r="B31" s="1">
        <v>9164.0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360</v>
      </c>
      <c r="B32" s="1">
        <v>9164.0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361</v>
      </c>
      <c r="B33" s="1">
        <v>34323.0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362</v>
      </c>
      <c r="B34" s="1">
        <v>27720.0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363</v>
      </c>
      <c r="B35" s="1">
        <v>27720.0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364</v>
      </c>
      <c r="B36" s="1">
        <v>1.0339787E7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365</v>
      </c>
      <c r="B37" s="1">
        <v>0.471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366</v>
      </c>
      <c r="B38" s="1">
        <v>2.57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367</v>
      </c>
      <c r="B39" s="1">
        <v>0.5884659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368</v>
      </c>
      <c r="B40" s="1">
        <v>0.7527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369</v>
      </c>
      <c r="B41" s="1">
        <v>0.934565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370</v>
      </c>
      <c r="B42" s="1" t="s">
        <v>371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372</v>
      </c>
      <c r="B43" s="1">
        <v>6606151.0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373</v>
      </c>
      <c r="B44" s="1">
        <v>0.08681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374</v>
      </c>
      <c r="B45" s="1">
        <v>3180206.0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375</v>
      </c>
      <c r="B46" s="1">
        <v>1.49311E7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376</v>
      </c>
      <c r="B47" s="1">
        <v>26722.0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377</v>
      </c>
      <c r="B48" s="1">
        <v>45601.0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378</v>
      </c>
      <c r="B49" s="1">
        <v>1.7303328E9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379</v>
      </c>
      <c r="B50" s="1">
        <v>1.7328384E9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380</v>
      </c>
      <c r="B51" s="1">
        <v>0.0018000001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381</v>
      </c>
      <c r="B52" s="1">
        <v>0.78255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382</v>
      </c>
      <c r="B53" s="1">
        <v>0.00259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383</v>
      </c>
      <c r="B54" s="1">
        <v>0.46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384</v>
      </c>
      <c r="B55" s="1">
        <v>0.0077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385</v>
      </c>
      <c r="B56" s="1">
        <v>1.49311E7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386</v>
      </c>
      <c r="B57" s="1">
        <v>0.298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387</v>
      </c>
      <c r="B58" s="1">
        <v>2.3238254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388</v>
      </c>
      <c r="B59" s="1">
        <v>1.696032E9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389</v>
      </c>
      <c r="B60" s="1">
        <v>1.7276544E9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390</v>
      </c>
      <c r="B61" s="1">
        <v>1.7118432E9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391</v>
      </c>
      <c r="B62" s="1">
        <v>0.994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392</v>
      </c>
      <c r="B63" s="1">
        <v>1525379.0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393</v>
      </c>
      <c r="B64" s="1">
        <v>0.1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394</v>
      </c>
      <c r="B65" s="1">
        <v>0.376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395</v>
      </c>
      <c r="B66" s="1">
        <v>3.559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396</v>
      </c>
      <c r="B67" s="1">
        <v>-0.37567568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397</v>
      </c>
      <c r="B68" s="1">
        <v>0.28914618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398</v>
      </c>
      <c r="B69" s="1" t="s">
        <v>399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400</v>
      </c>
      <c r="B70" s="1" t="s">
        <v>401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402</v>
      </c>
      <c r="B71" s="1" t="s">
        <v>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403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404</v>
      </c>
      <c r="B73" s="1" t="s">
        <v>405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406</v>
      </c>
      <c r="B74" s="1" t="s">
        <v>407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408</v>
      </c>
      <c r="B75" s="1">
        <v>1.6994538E9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409</v>
      </c>
      <c r="B76" s="1" t="s">
        <v>410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411</v>
      </c>
      <c r="B77" s="1" t="s">
        <v>412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413</v>
      </c>
      <c r="B78" s="1" t="s">
        <v>414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415</v>
      </c>
      <c r="B79" s="1" t="s">
        <v>416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417</v>
      </c>
      <c r="B80" s="1">
        <v>-1.8E7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418</v>
      </c>
      <c r="B81" s="1">
        <v>0.6925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419</v>
      </c>
      <c r="B82" s="1" t="s">
        <v>420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421</v>
      </c>
      <c r="B83" s="1">
        <v>3622114.0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422</v>
      </c>
      <c r="B84" s="1">
        <v>0.248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423</v>
      </c>
      <c r="B85" s="1">
        <v>1856384.0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424</v>
      </c>
      <c r="B86" s="1">
        <v>100453.0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425</v>
      </c>
      <c r="B87" s="1">
        <v>2.982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426</v>
      </c>
      <c r="B88" s="1">
        <v>3.188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427</v>
      </c>
      <c r="B89" s="1">
        <v>1.7570748E7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428</v>
      </c>
      <c r="B90" s="1">
        <v>2.301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429</v>
      </c>
      <c r="B91" s="1">
        <v>1.282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430</v>
      </c>
      <c r="B92" s="1">
        <v>0.244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431</v>
      </c>
      <c r="B93" s="1">
        <v>0.53382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432</v>
      </c>
      <c r="B94" s="1">
        <v>118623.0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433</v>
      </c>
      <c r="B95" s="1">
        <v>599503.0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434</v>
      </c>
      <c r="B96" s="1">
        <v>0.831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435</v>
      </c>
      <c r="B97" s="1">
        <v>-0.108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436</v>
      </c>
      <c r="B98" s="1">
        <v>0.16211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437</v>
      </c>
      <c r="B99" s="1">
        <v>0.10564999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438</v>
      </c>
      <c r="B100" s="1">
        <v>0.13756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439</v>
      </c>
      <c r="B101" s="1" t="s">
        <v>371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440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38</v>
      </c>
      <c r="B3" s="1">
        <v>0.0</v>
      </c>
      <c r="C3" s="1">
        <v>90.0</v>
      </c>
      <c r="D3" s="1">
        <v>1.0</v>
      </c>
      <c r="E3" s="1">
        <f>IF(D3*FORECAST(E2,B3:D3,B2:D2)&gt;0,FORECAST(E2,B3:D3,B2:D2),D3)*$X$1</f>
        <v>31.33333333</v>
      </c>
      <c r="F3" s="1">
        <f>IF(E3*FORECAST(F2,B3:E3,B2:E2)&gt;0,FORECAST(F2,B3:E3,B2:E2),E3)*$X$1</f>
        <v>31.83333333</v>
      </c>
      <c r="G3" s="1">
        <f>IF(F3*FORECAST(G2,B3:F3,B2:F2)&gt;0,FORECAST(G2,B3:F3,B2:F2),F3)*$X$1</f>
        <v>32.33333333</v>
      </c>
      <c r="H3" s="1">
        <f>IF(G3*FORECAST(H2,B3:G3,B2:G2)&gt;0,FORECAST(H2,B3:G3,B2:G2),G3)*$X$1</f>
        <v>32.83333333</v>
      </c>
      <c r="I3" s="1">
        <f>IF(H3*FORECAST(I2,B3:H3,B2:H2)&gt;0,FORECAST(I2,B3:H3,B2:H2),H3)*$X$1</f>
        <v>33.33333333</v>
      </c>
      <c r="J3" s="1">
        <f>IF(I3*FORECAST(J2,B3:I3,B2:I2)&gt;0,FORECAST(J2,B3:I3,B2:I2),I3)*$X$1</f>
        <v>33.83333333</v>
      </c>
      <c r="K3" s="1">
        <f>IF(J3*FORECAST(K2,B3:J3,B2:J2)&gt;0,FORECAST(K2,B3:J3,B2:J2),J3)*$X$1</f>
        <v>34.33333333</v>
      </c>
      <c r="L3" s="5">
        <f>IF(K3*FORECAST(L2,B3:K3,B2:K2)&gt;0,FORECAST(L2,B3:K3,B2:K2),K3)*$X$1</f>
        <v>34.83333333</v>
      </c>
      <c r="M3" s="5">
        <f>IF(L3*FORECAST(M2,B3:L3,B2:L2)&gt;0,FORECAST(M2,B3:L3,B2:L2),L3)*$X$1</f>
        <v>35.33333333</v>
      </c>
      <c r="N3" s="5">
        <f>IF(M3*FORECAST(N2,B3:M3,B2:M2)&gt;0,FORECAST(N2,B3:M3,B2:M2),M3)*$X$1</f>
        <v>35.83333333</v>
      </c>
      <c r="O3" s="5">
        <f>IF(N3*FORECAST(O2,B3:N3,B2:N2)&gt;0,FORECAST(O2,B3:N3,B2:N2),N3)*$X$1</f>
        <v>36.33333333</v>
      </c>
      <c r="P3" s="5">
        <f>IF(O3*FORECAST(P2,B3:O3,B2:O2)&gt;0,FORECAST(P2,B3:O3,B2:O2),O3)*$X$1</f>
        <v>36.83333333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79</v>
      </c>
      <c r="B4" s="1">
        <v>-97.0</v>
      </c>
      <c r="C4" s="1">
        <v>-50.0</v>
      </c>
      <c r="D4" s="1">
        <v>-45.0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441</v>
      </c>
      <c r="B5" s="1">
        <v>13.0</v>
      </c>
      <c r="C5" s="1">
        <v>13.0</v>
      </c>
      <c r="D5" s="1">
        <v>13.0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442</v>
      </c>
      <c r="L7" s="1">
        <f>IF(P3*FORECAST(P2,B3:P3,B2:P2)&gt;0,FORECAST(P2,B3:P3,B2:P2),O3)*$X$1 * (1+0.02)/(0.0789-0.02)</f>
        <v>637.860781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443</v>
      </c>
      <c r="L8" s="6">
        <f t="array" ref="L8">NPV(0.0789,F3:P3)</f>
        <v>243.7240225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444</v>
      </c>
      <c r="L9" s="6">
        <f t="array" ref="L9">NPV(0.0789,F16:P16)</f>
        <v>276.6513388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445</v>
      </c>
      <c r="L10" s="6">
        <f>L8 + L9</f>
        <v>520.3753613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80</v>
      </c>
      <c r="L11" s="1">
        <v>-45.0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446</v>
      </c>
      <c r="L12" s="6">
        <f>L10 - L11</f>
        <v>565.3753613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447</v>
      </c>
      <c r="L13" s="1">
        <v>13.0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43.49041241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637.860781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56.0</v>
      </c>
      <c r="C3" s="1">
        <v>81.0</v>
      </c>
      <c r="D3" s="1">
        <v>1.0</v>
      </c>
      <c r="E3" s="1">
        <f>IF(D3*FORECAST(E2,B3:D3,B2:D2)&gt;0,FORECAST(E2,B3:D3,B2:D2),D3)*$X$1</f>
        <v>1</v>
      </c>
      <c r="F3" s="1">
        <f>IF(E3*FORECAST(F2,B3:E3,B2:E2)&gt;0,FORECAST(F2,B3:E3,B2:E2),E3)*$X$1</f>
        <v>1</v>
      </c>
      <c r="G3" s="1">
        <f>IF(F3*FORECAST(G2,B3:F3,B2:F2)&gt;0,FORECAST(G2,B3:F3,B2:F2),F3)*$X$1</f>
        <v>1</v>
      </c>
      <c r="H3" s="1">
        <f>IF(G3*FORECAST(H2,B3:G3,B2:G2)&gt;0,FORECAST(H2,B3:G3,B2:G2),G3)*$X$1</f>
        <v>1</v>
      </c>
      <c r="I3" s="1">
        <f>IF(H3*FORECAST(I2,B3:H3,B2:H2)&gt;0,FORECAST(I2,B3:H3,B2:H2),H3)*$X$1</f>
        <v>1</v>
      </c>
      <c r="J3" s="1">
        <f>IF(I3*FORECAST(J2,B3:I3,B2:I2)&gt;0,FORECAST(J2,B3:I3,B2:I2),I3)*$X$1</f>
        <v>1</v>
      </c>
      <c r="K3" s="1">
        <f>IF(J3*FORECAST(K2,B3:J3,B2:J2)&gt;0,FORECAST(K2,B3:J3,B2:J2),J3)*$X$1</f>
        <v>1</v>
      </c>
      <c r="L3" s="5">
        <f>IF(K3*FORECAST(L2,B3:K3,B2:K2)&gt;0,FORECAST(L2,B3:K3,B2:K2),K3)*$X$1</f>
        <v>1</v>
      </c>
      <c r="M3" s="5">
        <f>IF(L3*FORECAST(M2,B3:L3,B2:L2)&gt;0,FORECAST(M2,B3:L3,B2:L2),L3)*$X$1</f>
        <v>1</v>
      </c>
      <c r="N3" s="5">
        <f>IF(M3*FORECAST(N2,B3:M3,B2:M2)&gt;0,FORECAST(N2,B3:M3,B2:M2),M3)*$X$1</f>
        <v>1</v>
      </c>
      <c r="O3" s="5">
        <f>IF(N3*FORECAST(O2,B3:N3,B2:N2)&gt;0,FORECAST(O2,B3:N3,B2:N2),N3)*$X$1</f>
        <v>1</v>
      </c>
      <c r="P3" s="5">
        <f>IF(O3*FORECAST(P2,B3:O3,B2:O2)&gt;0,FORECAST(P2,B3:O3,B2:O2),O3)*$X$1</f>
        <v>1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79</v>
      </c>
      <c r="B4" s="1">
        <v>-97.0</v>
      </c>
      <c r="C4" s="1">
        <v>-50.0</v>
      </c>
      <c r="D4" s="1">
        <v>-45.0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441</v>
      </c>
      <c r="B5" s="1">
        <v>13.0</v>
      </c>
      <c r="C5" s="1">
        <v>13.0</v>
      </c>
      <c r="D5" s="1">
        <v>13.0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442</v>
      </c>
      <c r="L7" s="1">
        <f>IF(P3*FORECAST(P2,B3:P3,B2:P2)&gt;0,FORECAST(P2,B3:P3,B2:P2),O3)*$X$1 * (1+0.02)/(0.0789-0.02)</f>
        <v>17.31748727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443</v>
      </c>
      <c r="L8" s="6">
        <f t="array" ref="L8">NPV(0.0789,F3:P3)</f>
        <v>7.177218882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444</v>
      </c>
      <c r="L9" s="6">
        <f t="array" ref="L9">NPV(0.0789,F16:P16)</f>
        <v>7.510896075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445</v>
      </c>
      <c r="L10" s="6">
        <f>L8 + L9</f>
        <v>14.68811496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80</v>
      </c>
      <c r="L11" s="1">
        <v>-45.0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446</v>
      </c>
      <c r="L12" s="6">
        <f>L10 - L11</f>
        <v>59.68811496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447</v>
      </c>
      <c r="L13" s="1">
        <v>13.0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4.591393458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17.31748727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