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<sst xmlns="http://schemas.openxmlformats.org/spreadsheetml/2006/main" count="345" uniqueCount="257">
  <si>
    <t>ticker</t>
  </si>
  <si>
    <t>GTAC</t>
  </si>
  <si>
    <t>nombre</t>
  </si>
  <si>
    <t>GLOBAL TECHNOLOGY ACQUISI</t>
  </si>
  <si>
    <t>empresa</t>
  </si>
  <si>
    <t>Investment Holding Companies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</si>
  <si>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</si>
  <si>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</si>
  <si>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</si>
  <si>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</si>
  <si>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</si>
  <si>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</si>
  <si>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</si>
  <si>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</si>
  <si>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</si>
  <si>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</si>
  <si>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</si>
  <si>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-98.65%</t>
  </si>
  <si>
    <t>Total Assets Growth</t>
  </si>
  <si>
    <t>-0.96%</t>
  </si>
  <si>
    <t>Net Property, Plant and Equipment Growth</t>
  </si>
  <si>
    <t>Fiscal Period: December</t>
  </si>
  <si>
    <t>Net Income</t>
  </si>
  <si>
    <t>Other Operating Activities, Total</t>
  </si>
  <si>
    <t>Change In Accounts Payable</t>
  </si>
  <si>
    <t>Change in Other Net Operating Assets</t>
  </si>
  <si>
    <t>Cash from Operations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</si>
  <si>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</si>
  <si>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</si>
  <si>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</si>
  <si>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</si>
  <si>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</si>
  <si>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</si>
  <si>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</si>
  <si>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</si>
  <si>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</si>
  <si>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</si>
  <si>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</si>
  <si>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</si>
  <si>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</si>
  <si>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</si>
  <si>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</si>
  <si>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</si>
  <si>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0</t>
  </si>
  <si>
    <t>Assets</t>
  </si>
  <si>
    <t>Cash And Equivalents</t>
  </si>
  <si>
    <t>Total Cash And Short Term Investments</t>
  </si>
  <si>
    <t>Prepaid Expenses</t>
  </si>
  <si>
    <t>Total Current Assets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</si>
  <si>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</si>
  <si>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</si>
  <si>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</si>
  <si>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</si>
  <si>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</si>
  <si>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</si>
  <si>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Total Current Liabilities</t>
  </si>
  <si>
    <t>Other Non Current Liabilities</t>
  </si>
  <si>
    <t>Total Liabilities</t>
  </si>
  <si>
    <t>Common Stock, Total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</si>
  <si>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</si>
  <si>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</si>
  <si>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</si>
  <si>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</si>
  <si>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</si>
  <si>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</si>
  <si>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</si>
  <si>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-0.66</t>
  </si>
  <si>
    <t>-0.14</t>
  </si>
  <si>
    <t>-0.64</t>
  </si>
  <si>
    <t>Tangible Book Value</t>
  </si>
  <si>
    <t>Tangible Book Value Per Share</t>
  </si>
  <si>
    <t>Total Debt</t>
  </si>
  <si>
    <t>Net Debt</t>
  </si>
  <si>
    <t>Account Code - Inventory Valuation</t>
  </si>
  <si>
    <t>Part Time Employees</t>
  </si>
  <si>
    <t>Selling General &amp; Admin Expenses, Total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</si>
  <si>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</si>
  <si>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</si>
  <si>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</si>
  <si>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</si>
  <si>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</si>
  <si>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</si>
  <si>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</si>
  <si>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</si>
  <si>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</si>
  <si>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</si>
  <si>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</si>
  <si>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</si>
  <si>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</si>
  <si>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</si>
  <si>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0.51</t>
  </si>
  <si>
    <t>0.19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</si>
  <si>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</si>
  <si>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</si>
  <si>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</si>
  <si>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</si>
  <si>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</si>
  <si>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</si>
  <si>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0.32</t>
  </si>
  <si>
    <t>0.12</t>
  </si>
  <si>
    <t>Normalized Diluted EPS</t>
  </si>
  <si>
    <t>EBITA</t>
  </si>
  <si>
    <t>EBIT</t>
  </si>
  <si>
    <t>Normalized Net Income</t>
  </si>
  <si>
    <t>Supplemental Operating Expense Items</t>
  </si>
  <si>
    <t>General and Administrative Expenses</t>
  </si>
  <si>
    <t>Profitability</t>
  </si>
  <si>
    <t>Return on Assets</t>
  </si>
  <si>
    <t>-0.21</t>
  </si>
  <si>
    <t>-0.59</t>
  </si>
  <si>
    <t>Return on Total Capital</t>
  </si>
  <si>
    <t>4.31</t>
  </si>
  <si>
    <t>17.47</t>
  </si>
  <si>
    <t>Return On Equity %</t>
  </si>
  <si>
    <t>-126.89</t>
  </si>
  <si>
    <t>-58.09</t>
  </si>
  <si>
    <t>Return on Common Equity</t>
  </si>
  <si>
    <t>Short Term Liquidity</t>
  </si>
  <si>
    <t>Current Ratio</t>
  </si>
  <si>
    <t>7.68</t>
  </si>
  <si>
    <t>9.9</t>
  </si>
  <si>
    <t>0.23</t>
  </si>
  <si>
    <t>Quick Ratio</t>
  </si>
  <si>
    <t>5.87</t>
  </si>
  <si>
    <t>8.09</t>
  </si>
  <si>
    <t>0.04</t>
  </si>
  <si>
    <t>Operating Cash Flow to Current Liabilities</t>
  </si>
  <si>
    <t>-2.78</t>
  </si>
  <si>
    <t>-5.16</t>
  </si>
  <si>
    <t>-2.82</t>
  </si>
  <si>
    <t>Long Term Solvency</t>
  </si>
  <si>
    <t>Total Debt/Equity</t>
  </si>
  <si>
    <t>-5.48</t>
  </si>
  <si>
    <t>Total Debt / Total Capital</t>
  </si>
  <si>
    <t>-5.8</t>
  </si>
  <si>
    <t>Total Liabilities / Total Assets</t>
  </si>
  <si>
    <t>108.05</t>
  </si>
  <si>
    <t>101.67</t>
  </si>
  <si>
    <t>119.84</t>
  </si>
  <si>
    <t>Growth Over Prior Year</t>
  </si>
  <si>
    <t>EBITA, 1 Yr. Growth %</t>
  </si>
  <si>
    <t>117.35</t>
  </si>
  <si>
    <t>57.54</t>
  </si>
  <si>
    <t>EBIT, 1 Yr. Growth %</t>
  </si>
  <si>
    <t>Earnings From Cont. Operations, 1 Yr. Growth %</t>
  </si>
  <si>
    <t>167.96</t>
  </si>
  <si>
    <t>-81.65</t>
  </si>
  <si>
    <t>Net Income, 1 Yr. Growth %</t>
  </si>
  <si>
    <t>Normalized Net Income, 1 Yr. Growth %</t>
  </si>
  <si>
    <t>Diluted EPS Before Extra, 1 Yr. Growth %</t>
  </si>
  <si>
    <t>-62.37</t>
  </si>
  <si>
    <t>Total Assets, 1 Yr. Growth %</t>
  </si>
  <si>
    <t>1.03</t>
  </si>
  <si>
    <t>-88.95</t>
  </si>
  <si>
    <t>Tangible Book Value, 1 Yr. Growth %</t>
  </si>
  <si>
    <t>-79.04</t>
  </si>
  <si>
    <t>31.32</t>
  </si>
  <si>
    <t>Common Equity, 1 Yr. Growth %</t>
  </si>
  <si>
    <t>Cash From Operations, 1 Yr. Growth %</t>
  </si>
  <si>
    <t>-24.41</t>
  </si>
  <si>
    <t>106.32</t>
  </si>
  <si>
    <t>Levered Free Cash Flow, 1 Yr. Growth %</t>
  </si>
  <si>
    <t>77.07</t>
  </si>
  <si>
    <t>Unlevered Free Cash Flow, 1 Yr. Growth %</t>
  </si>
  <si>
    <t>Compound Annual Growth Rate Over Two Years</t>
  </si>
  <si>
    <t>EBITA, 2 Yr. CAGR %</t>
  </si>
  <si>
    <t>85.04</t>
  </si>
  <si>
    <t>EBIT, 2 Yr. CAGR %</t>
  </si>
  <si>
    <t>Earnings From Cont. Operations, 2 Yr. CAGR %</t>
  </si>
  <si>
    <t>-29.87</t>
  </si>
  <si>
    <t>Net Income, 2 Yr. CAGR %</t>
  </si>
  <si>
    <t>Normalized Net Income, 2 Yr. CAGR %</t>
  </si>
  <si>
    <t>Total Assets, 2 Yr. CAGR %</t>
  </si>
  <si>
    <t>-66.59</t>
  </si>
  <si>
    <t>Tangible Book Value, 2 Yr. CAGR %</t>
  </si>
  <si>
    <t>-47.53</t>
  </si>
  <si>
    <t>Common Equity, 2 Yr. CAGR %</t>
  </si>
  <si>
    <t>Cash From Operations, 2 Yr. CAGR %</t>
  </si>
  <si>
    <t>24.88</t>
  </si>
  <si>
    <t>2021</t>
  </si>
  <si>
    <t>2022</t>
  </si>
  <si>
    <t>2023</t>
  </si>
  <si>
    <t>Capitalization
                                    1</t>
  </si>
  <si>
    <t>239.4</t>
  </si>
  <si>
    <t>257</t>
  </si>
  <si>
    <t>80.47</t>
  </si>
  <si>
    <t>Change</t>
  </si>
  <si>
    <t>-</t>
  </si>
  <si>
    <t>7.37%</t>
  </si>
  <si>
    <t>-68.69%</t>
  </si>
  <si>
    <t>Enterprise Value (EV)
                                    1</t>
  </si>
  <si>
    <t>238</t>
  </si>
  <si>
    <t>256.3</t>
  </si>
  <si>
    <t>80.71</t>
  </si>
  <si>
    <t>7.65%</t>
  </si>
  <si>
    <t>-68.51%</t>
  </si>
  <si>
    <t>P/E ratio</t>
  </si>
  <si>
    <t>20.2x</t>
  </si>
  <si>
    <t>59.3x</t>
  </si>
  <si>
    <t>PBR</t>
  </si>
  <si>
    <t>-14.8x</t>
  </si>
  <si>
    <t>-74x</t>
  </si>
  <si>
    <t>-17.7x</t>
  </si>
  <si>
    <t>PEG</t>
  </si>
  <si>
    <t>-1x</t>
  </si>
  <si>
    <t>Capitalization / Revenue</t>
  </si>
  <si>
    <t>EV / Revenue</t>
  </si>
  <si>
    <t>EV / EBITDA</t>
  </si>
  <si>
    <t>EV / EBIT</t>
  </si>
  <si>
    <t>-750x</t>
  </si>
  <si>
    <t>-371x</t>
  </si>
  <si>
    <t>-74.2x</t>
  </si>
  <si>
    <t>EV / FCF</t>
  </si>
  <si>
    <t>-792,748,647x</t>
  </si>
  <si>
    <t>-141,004,506x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</si>
  <si>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</si>
  <si>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</si>
  <si>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</si>
  <si>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</si>
  <si>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</si>
  <si>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0.5083</t>
  </si>
  <si>
    <t>0.1913</t>
  </si>
  <si>
    <t>Distribution rate</t>
  </si>
  <si>
    <t>Net sales</t>
  </si>
  <si>
    <t>EBITDA</t>
  </si>
  <si>
    <t>EBIT
                                    1</t>
  </si>
  <si>
    <t>-0.3175</t>
  </si>
  <si>
    <t>-0.69</t>
  </si>
  <si>
    <t>-1.087</t>
  </si>
  <si>
    <t>Net income
                                    1</t>
  </si>
  <si>
    <t>4.742</t>
  </si>
  <si>
    <t>12.71</t>
  </si>
  <si>
    <t>2.332</t>
  </si>
  <si>
    <t>Net Debt
                                    1</t>
  </si>
  <si>
    <t>-1.326</t>
  </si>
  <si>
    <t>-0.744</t>
  </si>
  <si>
    <t>0.236</t>
  </si>
  <si>
    <t>Reference price
                                    2</t>
  </si>
  <si>
    <t>9.82</t>
  </si>
  <si>
    <t>10.28</t>
  </si>
  <si>
    <t>11.35</t>
  </si>
  <si>
    <t>Nbr of stocks (in thousands)</t>
  </si>
  <si>
    <t>24,375</t>
  </si>
  <si>
    <t>25,000</t>
  </si>
  <si>
    <t>7,090</t>
  </si>
  <si>
    <t>Announcement Date</t>
  </si>
  <si>
    <t>3/16/22</t>
  </si>
  <si>
    <t>3/31/23</t>
  </si>
  <si>
    <t>4/1/24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</si>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</sst>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-443.073369793222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10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</v>
      </c>
      <c r="B2" s="1">
        <v>4.0</v>
      </c>
      <c r="C2" s="1">
        <v>12.0</v>
      </c>
      <c r="D2" s="1">
        <v>2.0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</v>
      </c>
      <c r="B3" s="1">
        <v>-5.0</v>
      </c>
      <c r="C3" s="1">
        <v>-13.0</v>
      </c>
      <c r="D3" s="1">
        <v>-3.0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</v>
      </c>
      <c r="B4" s="1">
        <v>4.0</v>
      </c>
      <c r="C4" s="1">
        <v>3.0</v>
      </c>
      <c r="D4" s="1">
        <v>-5.0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</v>
      </c>
      <c r="B5" s="1">
        <v>-36.0</v>
      </c>
      <c r="C5" s="1">
        <v>18.0</v>
      </c>
      <c r="D5" s="1">
        <v>15.0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</v>
      </c>
      <c r="B6" s="1">
        <v>-62.0</v>
      </c>
      <c r="C6" s="1">
        <v>-47.0</v>
      </c>
      <c r="D6" s="1">
        <v>-98.0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</v>
      </c>
      <c r="B7" s="1">
        <v>-223.0</v>
      </c>
      <c r="C7" s="1">
        <v>0.0</v>
      </c>
      <c r="D7" s="1">
        <v>187.0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</v>
      </c>
      <c r="B8" s="1">
        <v>-223.0</v>
      </c>
      <c r="C8" s="1">
        <v>0.0</v>
      </c>
      <c r="D8" s="1">
        <v>187.0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</v>
      </c>
      <c r="B9" s="1">
        <v>24.0</v>
      </c>
      <c r="C9" s="1">
        <v>0.0</v>
      </c>
      <c r="D9" s="1">
        <v>25.0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</v>
      </c>
      <c r="B10" s="1">
        <v>26.0</v>
      </c>
      <c r="C10" s="1">
        <v>0.0</v>
      </c>
      <c r="D10" s="1">
        <v>25.0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</v>
      </c>
      <c r="B11" s="1">
        <v>-24.0</v>
      </c>
      <c r="C11" s="1">
        <v>0.0</v>
      </c>
      <c r="D11" s="1">
        <v>0.0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</v>
      </c>
      <c r="B12" s="1">
        <v>-26.0</v>
      </c>
      <c r="C12" s="1">
        <v>0.0</v>
      </c>
      <c r="D12" s="1">
        <v>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</v>
      </c>
      <c r="B13" s="1">
        <v>218.0</v>
      </c>
      <c r="C13" s="1">
        <v>0.0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</v>
      </c>
      <c r="B14" s="1">
        <v>0.0</v>
      </c>
      <c r="C14" s="1">
        <v>0.0</v>
      </c>
      <c r="D14" s="1">
        <v>-187.0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</v>
      </c>
      <c r="B15" s="1">
        <v>6.0</v>
      </c>
      <c r="C15" s="1">
        <v>-10.0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</v>
      </c>
      <c r="B16" s="1">
        <v>225.0</v>
      </c>
      <c r="C16" s="1">
        <v>-10.0</v>
      </c>
      <c r="D16" s="1">
        <v>-187.0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</v>
      </c>
      <c r="B17" s="1">
        <v>1.0</v>
      </c>
      <c r="C17" s="1">
        <v>-58.0</v>
      </c>
      <c r="D17" s="1">
        <v>-73.0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</v>
      </c>
      <c r="B19" s="1">
        <v>0.0</v>
      </c>
      <c r="C19" s="1">
        <v>-32.0</v>
      </c>
      <c r="D19" s="1">
        <v>-57.0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40</v>
      </c>
      <c r="B20" s="1">
        <v>0.0</v>
      </c>
      <c r="C20" s="1">
        <v>-32.0</v>
      </c>
      <c r="D20" s="1">
        <v>-57.0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</v>
      </c>
      <c r="B21" s="1">
        <v>0.0</v>
      </c>
      <c r="C21" s="1">
        <v>-10.0</v>
      </c>
      <c r="D21" s="1">
        <v>-10.0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</v>
      </c>
      <c r="B22" s="1" t="s">
        <v>43</v>
      </c>
      <c r="C22" s="1">
        <v>0.0</v>
      </c>
      <c r="D22" s="1">
        <v>25.0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45</v>
      </c>
      <c r="B3" s="1">
        <v>1.0</v>
      </c>
      <c r="C3" s="1">
        <v>74.0</v>
      </c>
      <c r="D3" s="1">
        <v>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46</v>
      </c>
      <c r="B4" s="1">
        <v>1.0</v>
      </c>
      <c r="C4" s="1">
        <v>74.0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47</v>
      </c>
      <c r="B5" s="1">
        <v>40.0</v>
      </c>
      <c r="C5" s="1">
        <v>16.0</v>
      </c>
      <c r="D5" s="1">
        <v>6.0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48</v>
      </c>
      <c r="B6" s="1">
        <v>1.0</v>
      </c>
      <c r="C6" s="1">
        <v>91.0</v>
      </c>
      <c r="D6" s="1">
        <v>7.0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49</v>
      </c>
      <c r="B7" s="1">
        <v>204.0</v>
      </c>
      <c r="C7" s="1">
        <v>207.0</v>
      </c>
      <c r="D7" s="1">
        <v>22.0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50</v>
      </c>
      <c r="B8" s="1">
        <v>206.0</v>
      </c>
      <c r="C8" s="1">
        <v>208.0</v>
      </c>
      <c r="D8" s="1">
        <v>22.0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51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52</v>
      </c>
      <c r="B10" s="1">
        <v>14.0</v>
      </c>
      <c r="C10" s="1">
        <v>7.0</v>
      </c>
      <c r="D10" s="1">
        <v>2.0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53</v>
      </c>
      <c r="B11" s="1">
        <v>7.0</v>
      </c>
      <c r="C11" s="1">
        <v>1.0</v>
      </c>
      <c r="D11" s="1">
        <v>7.0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54</v>
      </c>
      <c r="B12" s="1">
        <v>0.0</v>
      </c>
      <c r="C12" s="1">
        <v>0.0</v>
      </c>
      <c r="D12" s="1">
        <v>25.0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55</v>
      </c>
      <c r="B13" s="1">
        <v>22.0</v>
      </c>
      <c r="C13" s="1">
        <v>9.0</v>
      </c>
      <c r="D13" s="1">
        <v>34.0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56</v>
      </c>
      <c r="B14" s="1">
        <v>222.0</v>
      </c>
      <c r="C14" s="1">
        <v>211.0</v>
      </c>
      <c r="D14" s="1">
        <v>27.0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57</v>
      </c>
      <c r="B15" s="1">
        <v>222.0</v>
      </c>
      <c r="C15" s="1">
        <v>211.0</v>
      </c>
      <c r="D15" s="1">
        <v>27.0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58</v>
      </c>
      <c r="B16" s="1">
        <v>0.0</v>
      </c>
      <c r="C16" s="1">
        <v>0.0</v>
      </c>
      <c r="D16" s="1">
        <v>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59</v>
      </c>
      <c r="B17" s="1">
        <v>-16.0</v>
      </c>
      <c r="C17" s="1">
        <v>-3.0</v>
      </c>
      <c r="D17" s="1">
        <v>-4.0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60</v>
      </c>
      <c r="B18" s="1">
        <v>-16.0</v>
      </c>
      <c r="C18" s="1">
        <v>-3.0</v>
      </c>
      <c r="D18" s="1">
        <v>-4.0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61</v>
      </c>
      <c r="B19" s="1">
        <v>-16.0</v>
      </c>
      <c r="C19" s="1">
        <v>-3.0</v>
      </c>
      <c r="D19" s="1">
        <v>-4.0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62</v>
      </c>
      <c r="B20" s="1">
        <v>206.0</v>
      </c>
      <c r="C20" s="1">
        <v>208.0</v>
      </c>
      <c r="D20" s="1">
        <v>22.0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63</v>
      </c>
      <c r="B22" s="1">
        <v>25.0</v>
      </c>
      <c r="C22" s="1">
        <v>25.0</v>
      </c>
      <c r="D22" s="1">
        <v>7.0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64</v>
      </c>
      <c r="B23" s="1">
        <v>25.0</v>
      </c>
      <c r="C23" s="1">
        <v>25.0</v>
      </c>
      <c r="D23" s="1">
        <v>7.0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65</v>
      </c>
      <c r="B24" s="1" t="s">
        <v>66</v>
      </c>
      <c r="C24" s="1" t="s">
        <v>67</v>
      </c>
      <c r="D24" s="1" t="s">
        <v>68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69</v>
      </c>
      <c r="B25" s="1">
        <v>-16.0</v>
      </c>
      <c r="C25" s="1">
        <v>-3.0</v>
      </c>
      <c r="D25" s="1">
        <v>-4.0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70</v>
      </c>
      <c r="B26" s="1" t="s">
        <v>66</v>
      </c>
      <c r="C26" s="1" t="s">
        <v>67</v>
      </c>
      <c r="D26" s="1" t="s">
        <v>68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71</v>
      </c>
      <c r="B27" s="1" t="s">
        <v>43</v>
      </c>
      <c r="C27" s="1" t="s">
        <v>43</v>
      </c>
      <c r="D27" s="1">
        <v>25.0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72</v>
      </c>
      <c r="B28" s="1">
        <v>-1.0</v>
      </c>
      <c r="C28" s="1">
        <v>-74.0</v>
      </c>
      <c r="D28" s="1">
        <v>23.0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73</v>
      </c>
      <c r="B29" s="1">
        <v>3.0</v>
      </c>
      <c r="C29" s="1">
        <v>3.0</v>
      </c>
      <c r="D29" s="1">
        <v>3.0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74</v>
      </c>
      <c r="B30" s="1">
        <v>4.0</v>
      </c>
      <c r="C30" s="1">
        <v>4.0</v>
      </c>
      <c r="D30" s="1">
        <v>4.0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75</v>
      </c>
      <c r="B2" s="1">
        <v>31.0</v>
      </c>
      <c r="C2" s="1">
        <v>69.0</v>
      </c>
      <c r="D2" s="1">
        <v>1.0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76</v>
      </c>
      <c r="B3" s="1">
        <v>31.0</v>
      </c>
      <c r="C3" s="1">
        <v>69.0</v>
      </c>
      <c r="D3" s="1">
        <v>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77</v>
      </c>
      <c r="B4" s="1">
        <v>-31.0</v>
      </c>
      <c r="C4" s="1">
        <v>-69.0</v>
      </c>
      <c r="D4" s="1">
        <v>-1.0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78</v>
      </c>
      <c r="B5" s="1">
        <v>0.0</v>
      </c>
      <c r="C5" s="1">
        <v>2.0</v>
      </c>
      <c r="D5" s="1">
        <v>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79</v>
      </c>
      <c r="B6" s="1">
        <v>0.0</v>
      </c>
      <c r="C6" s="1">
        <v>2.0</v>
      </c>
      <c r="D6" s="1">
        <v>3.0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80</v>
      </c>
      <c r="B7" s="1">
        <v>5.0</v>
      </c>
      <c r="C7" s="1">
        <v>10.0</v>
      </c>
      <c r="D7" s="1">
        <v>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81</v>
      </c>
      <c r="B8" s="1">
        <v>4.0</v>
      </c>
      <c r="C8" s="1">
        <v>12.0</v>
      </c>
      <c r="D8" s="1">
        <v>2.0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82</v>
      </c>
      <c r="B9" s="1">
        <v>4.0</v>
      </c>
      <c r="C9" s="1">
        <v>12.0</v>
      </c>
      <c r="D9" s="1">
        <v>2.0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83</v>
      </c>
      <c r="B10" s="1">
        <v>4.0</v>
      </c>
      <c r="C10" s="1">
        <v>12.0</v>
      </c>
      <c r="D10" s="1">
        <v>2.0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84</v>
      </c>
      <c r="B11" s="1">
        <v>4.0</v>
      </c>
      <c r="C11" s="1">
        <v>12.0</v>
      </c>
      <c r="D11" s="1">
        <v>2.0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85</v>
      </c>
      <c r="B12" s="1">
        <v>4.0</v>
      </c>
      <c r="C12" s="1">
        <v>12.0</v>
      </c>
      <c r="D12" s="1">
        <v>2.0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86</v>
      </c>
      <c r="B13" s="1">
        <v>4.0</v>
      </c>
      <c r="C13" s="1">
        <v>12.0</v>
      </c>
      <c r="D13" s="1">
        <v>2.0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87</v>
      </c>
      <c r="B14" s="1">
        <v>4.0</v>
      </c>
      <c r="C14" s="1">
        <v>12.0</v>
      </c>
      <c r="D14" s="1">
        <v>2.0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88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89</v>
      </c>
      <c r="B16" s="1">
        <v>0.0</v>
      </c>
      <c r="C16" s="1" t="s">
        <v>90</v>
      </c>
      <c r="D16" s="1" t="s">
        <v>91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92</v>
      </c>
      <c r="B17" s="1">
        <v>0.0</v>
      </c>
      <c r="C17" s="1" t="s">
        <v>90</v>
      </c>
      <c r="D17" s="1" t="s">
        <v>91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93</v>
      </c>
      <c r="B18" s="1">
        <v>9.0</v>
      </c>
      <c r="C18" s="1">
        <v>25.0</v>
      </c>
      <c r="D18" s="1">
        <v>12.0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94</v>
      </c>
      <c r="B19" s="1">
        <v>0.0</v>
      </c>
      <c r="C19" s="1" t="s">
        <v>90</v>
      </c>
      <c r="D19" s="1" t="s">
        <v>91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95</v>
      </c>
      <c r="B20" s="1">
        <v>0.0</v>
      </c>
      <c r="C20" s="1" t="s">
        <v>90</v>
      </c>
      <c r="D20" s="1" t="s">
        <v>91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96</v>
      </c>
      <c r="B21" s="1">
        <v>9.0</v>
      </c>
      <c r="C21" s="1">
        <v>25.0</v>
      </c>
      <c r="D21" s="1">
        <v>12.0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97</v>
      </c>
      <c r="B22" s="1">
        <v>0.0</v>
      </c>
      <c r="C22" s="1" t="s">
        <v>98</v>
      </c>
      <c r="D22" s="1" t="s">
        <v>99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100</v>
      </c>
      <c r="B23" s="1">
        <v>0.0</v>
      </c>
      <c r="C23" s="1" t="s">
        <v>98</v>
      </c>
      <c r="D23" s="1" t="s">
        <v>99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101</v>
      </c>
      <c r="B25" s="1">
        <v>-31.0</v>
      </c>
      <c r="C25" s="1">
        <v>-69.0</v>
      </c>
      <c r="D25" s="1">
        <v>-1.0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102</v>
      </c>
      <c r="B26" s="1">
        <v>-31.0</v>
      </c>
      <c r="C26" s="1">
        <v>-69.0</v>
      </c>
      <c r="D26" s="1">
        <v>-1.0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103</v>
      </c>
      <c r="B27" s="1">
        <v>2.0</v>
      </c>
      <c r="C27" s="1">
        <v>7.0</v>
      </c>
      <c r="D27" s="1">
        <v>1.0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104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105</v>
      </c>
      <c r="B29" s="1">
        <v>31.0</v>
      </c>
      <c r="C29" s="1">
        <v>69.0</v>
      </c>
      <c r="D29" s="1">
        <v>1.0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107</v>
      </c>
      <c r="B3" s="1">
        <v>0.0</v>
      </c>
      <c r="C3" s="1" t="s">
        <v>108</v>
      </c>
      <c r="D3" s="1" t="s">
        <v>109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110</v>
      </c>
      <c r="B4" s="1">
        <v>0.0</v>
      </c>
      <c r="C4" s="1" t="s">
        <v>111</v>
      </c>
      <c r="D4" s="1" t="s">
        <v>112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113</v>
      </c>
      <c r="B5" s="1">
        <v>0.0</v>
      </c>
      <c r="C5" s="1" t="s">
        <v>114</v>
      </c>
      <c r="D5" s="1" t="s">
        <v>115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116</v>
      </c>
      <c r="B6" s="1">
        <v>0.0</v>
      </c>
      <c r="C6" s="1" t="s">
        <v>114</v>
      </c>
      <c r="D6" s="1" t="s">
        <v>115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118</v>
      </c>
      <c r="B8" s="1" t="s">
        <v>119</v>
      </c>
      <c r="C8" s="1" t="s">
        <v>120</v>
      </c>
      <c r="D8" s="1" t="s">
        <v>121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122</v>
      </c>
      <c r="B9" s="1" t="s">
        <v>123</v>
      </c>
      <c r="C9" s="1" t="s">
        <v>124</v>
      </c>
      <c r="D9" s="1" t="s">
        <v>125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126</v>
      </c>
      <c r="B10" s="1" t="s">
        <v>127</v>
      </c>
      <c r="C10" s="1" t="s">
        <v>128</v>
      </c>
      <c r="D10" s="1" t="s">
        <v>129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130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131</v>
      </c>
      <c r="B12" s="1">
        <v>0.0</v>
      </c>
      <c r="C12" s="1">
        <v>0.0</v>
      </c>
      <c r="D12" s="1" t="s">
        <v>132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133</v>
      </c>
      <c r="B13" s="1">
        <v>0.0</v>
      </c>
      <c r="C13" s="1">
        <v>0.0</v>
      </c>
      <c r="D13" s="1" t="s">
        <v>134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135</v>
      </c>
      <c r="B14" s="1" t="s">
        <v>136</v>
      </c>
      <c r="C14" s="1" t="s">
        <v>137</v>
      </c>
      <c r="D14" s="1" t="s">
        <v>138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139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140</v>
      </c>
      <c r="B16" s="1">
        <v>0.0</v>
      </c>
      <c r="C16" s="1" t="s">
        <v>141</v>
      </c>
      <c r="D16" s="1" t="s">
        <v>142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143</v>
      </c>
      <c r="B17" s="1">
        <v>0.0</v>
      </c>
      <c r="C17" s="1" t="s">
        <v>141</v>
      </c>
      <c r="D17" s="1" t="s">
        <v>142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144</v>
      </c>
      <c r="B18" s="1">
        <v>0.0</v>
      </c>
      <c r="C18" s="1" t="s">
        <v>145</v>
      </c>
      <c r="D18" s="1" t="s">
        <v>146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147</v>
      </c>
      <c r="B19" s="1">
        <v>0.0</v>
      </c>
      <c r="C19" s="1" t="s">
        <v>145</v>
      </c>
      <c r="D19" s="1" t="s">
        <v>146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148</v>
      </c>
      <c r="B20" s="1">
        <v>0.0</v>
      </c>
      <c r="C20" s="1" t="s">
        <v>145</v>
      </c>
      <c r="D20" s="1" t="s">
        <v>146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149</v>
      </c>
      <c r="B21" s="1">
        <v>0.0</v>
      </c>
      <c r="C21" s="1">
        <v>0.0</v>
      </c>
      <c r="D21" s="1" t="s">
        <v>150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151</v>
      </c>
      <c r="B22" s="1">
        <v>0.0</v>
      </c>
      <c r="C22" s="1" t="s">
        <v>152</v>
      </c>
      <c r="D22" s="1" t="s">
        <v>153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154</v>
      </c>
      <c r="B23" s="1">
        <v>0.0</v>
      </c>
      <c r="C23" s="1" t="s">
        <v>155</v>
      </c>
      <c r="D23" s="1" t="s">
        <v>156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157</v>
      </c>
      <c r="B24" s="1">
        <v>0.0</v>
      </c>
      <c r="C24" s="1" t="s">
        <v>155</v>
      </c>
      <c r="D24" s="1" t="s">
        <v>156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158</v>
      </c>
      <c r="B25" s="1">
        <v>0.0</v>
      </c>
      <c r="C25" s="1" t="s">
        <v>159</v>
      </c>
      <c r="D25" s="1" t="s">
        <v>160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161</v>
      </c>
      <c r="B26" s="1">
        <v>0.0</v>
      </c>
      <c r="C26" s="1">
        <v>0.0</v>
      </c>
      <c r="D26" s="1" t="s">
        <v>162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163</v>
      </c>
      <c r="B27" s="1">
        <v>0.0</v>
      </c>
      <c r="C27" s="1">
        <v>0.0</v>
      </c>
      <c r="D27" s="1" t="s">
        <v>162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164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165</v>
      </c>
      <c r="B29" s="1">
        <v>0.0</v>
      </c>
      <c r="C29" s="1">
        <v>0.0</v>
      </c>
      <c r="D29" s="1" t="s">
        <v>166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167</v>
      </c>
      <c r="B30" s="1">
        <v>0.0</v>
      </c>
      <c r="C30" s="1">
        <v>0.0</v>
      </c>
      <c r="D30" s="1" t="s">
        <v>166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168</v>
      </c>
      <c r="B31" s="1">
        <v>0.0</v>
      </c>
      <c r="C31" s="1">
        <v>0.0</v>
      </c>
      <c r="D31" s="1" t="s">
        <v>169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170</v>
      </c>
      <c r="B32" s="1">
        <v>0.0</v>
      </c>
      <c r="C32" s="1">
        <v>0.0</v>
      </c>
      <c r="D32" s="1" t="s">
        <v>169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171</v>
      </c>
      <c r="B33" s="1">
        <v>0.0</v>
      </c>
      <c r="C33" s="1">
        <v>0.0</v>
      </c>
      <c r="D33" s="1" t="s">
        <v>169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172</v>
      </c>
      <c r="B34" s="1">
        <v>0.0</v>
      </c>
      <c r="C34" s="1">
        <v>0.0</v>
      </c>
      <c r="D34" s="1" t="s">
        <v>173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174</v>
      </c>
      <c r="B35" s="1">
        <v>0.0</v>
      </c>
      <c r="C35" s="1">
        <v>0.0</v>
      </c>
      <c r="D35" s="1" t="s">
        <v>175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176</v>
      </c>
      <c r="B36" s="1">
        <v>0.0</v>
      </c>
      <c r="C36" s="1">
        <v>0.0</v>
      </c>
      <c r="D36" s="1" t="s">
        <v>175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177</v>
      </c>
      <c r="B37" s="1">
        <v>0.0</v>
      </c>
      <c r="C37" s="1">
        <v>0.0</v>
      </c>
      <c r="D37" s="1" t="s">
        <v>178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 t="s">
        <v>179</v>
      </c>
      <c r="C1" s="1" t="s">
        <v>180</v>
      </c>
      <c r="D1" s="1" t="s">
        <v>181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182</v>
      </c>
      <c r="B2" s="1" t="s">
        <v>183</v>
      </c>
      <c r="C2" s="1" t="s">
        <v>184</v>
      </c>
      <c r="D2" s="1" t="s">
        <v>185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186</v>
      </c>
      <c r="B3" s="1" t="s">
        <v>187</v>
      </c>
      <c r="C3" s="1" t="s">
        <v>188</v>
      </c>
      <c r="D3" s="1" t="s">
        <v>189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190</v>
      </c>
      <c r="B4" s="1" t="s">
        <v>191</v>
      </c>
      <c r="C4" s="1" t="s">
        <v>192</v>
      </c>
      <c r="D4" s="1" t="s">
        <v>193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186</v>
      </c>
      <c r="B5" s="1" t="s">
        <v>187</v>
      </c>
      <c r="C5" s="1" t="s">
        <v>194</v>
      </c>
      <c r="D5" s="1" t="s">
        <v>195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196</v>
      </c>
      <c r="B6" s="1" t="s">
        <v>187</v>
      </c>
      <c r="C6" s="1" t="s">
        <v>197</v>
      </c>
      <c r="D6" s="1" t="s">
        <v>198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199</v>
      </c>
      <c r="B7" s="1" t="s">
        <v>200</v>
      </c>
      <c r="C7" s="1" t="s">
        <v>201</v>
      </c>
      <c r="D7" s="1" t="s">
        <v>202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203</v>
      </c>
      <c r="B8" s="1" t="s">
        <v>187</v>
      </c>
      <c r="C8" s="1" t="s">
        <v>187</v>
      </c>
      <c r="D8" s="1" t="s">
        <v>204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205</v>
      </c>
      <c r="B9" s="1" t="s">
        <v>187</v>
      </c>
      <c r="C9" s="1" t="s">
        <v>187</v>
      </c>
      <c r="D9" s="1" t="s">
        <v>187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206</v>
      </c>
      <c r="B10" s="1" t="s">
        <v>187</v>
      </c>
      <c r="C10" s="1" t="s">
        <v>187</v>
      </c>
      <c r="D10" s="1" t="s">
        <v>187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207</v>
      </c>
      <c r="B11" s="1" t="s">
        <v>187</v>
      </c>
      <c r="C11" s="1" t="s">
        <v>187</v>
      </c>
      <c r="D11" s="1" t="s">
        <v>187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208</v>
      </c>
      <c r="B12" s="1" t="s">
        <v>209</v>
      </c>
      <c r="C12" s="1" t="s">
        <v>210</v>
      </c>
      <c r="D12" s="1" t="s">
        <v>211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212</v>
      </c>
      <c r="B13" s="1" t="s">
        <v>187</v>
      </c>
      <c r="C13" s="1" t="s">
        <v>213</v>
      </c>
      <c r="D13" s="1" t="s">
        <v>214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215</v>
      </c>
      <c r="B14" s="1" t="s">
        <v>187</v>
      </c>
      <c r="C14" s="1" t="s">
        <v>216</v>
      </c>
      <c r="D14" s="1" t="s">
        <v>216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217</v>
      </c>
      <c r="B15" s="1" t="s">
        <v>187</v>
      </c>
      <c r="C15" s="1" t="s">
        <v>187</v>
      </c>
      <c r="D15" s="1" t="s">
        <v>187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218</v>
      </c>
      <c r="B16" s="1" t="s">
        <v>187</v>
      </c>
      <c r="C16" s="1" t="s">
        <v>187</v>
      </c>
      <c r="D16" s="1" t="s">
        <v>187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219</v>
      </c>
      <c r="B17" s="1" t="s">
        <v>187</v>
      </c>
      <c r="C17" s="1" t="s">
        <v>220</v>
      </c>
      <c r="D17" s="1" t="s">
        <v>221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222</v>
      </c>
      <c r="B18" s="1" t="s">
        <v>187</v>
      </c>
      <c r="C18" s="1" t="s">
        <v>187</v>
      </c>
      <c r="D18" s="1" t="s">
        <v>187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223</v>
      </c>
      <c r="B19" s="1" t="s">
        <v>187</v>
      </c>
      <c r="C19" s="1" t="s">
        <v>187</v>
      </c>
      <c r="D19" s="1" t="s">
        <v>187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224</v>
      </c>
      <c r="B20" s="1" t="s">
        <v>187</v>
      </c>
      <c r="C20" s="1" t="s">
        <v>187</v>
      </c>
      <c r="D20" s="1" t="s">
        <v>187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225</v>
      </c>
      <c r="B21" s="1" t="s">
        <v>226</v>
      </c>
      <c r="C21" s="1" t="s">
        <v>227</v>
      </c>
      <c r="D21" s="1" t="s">
        <v>228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229</v>
      </c>
      <c r="B22" s="1" t="s">
        <v>230</v>
      </c>
      <c r="C22" s="1" t="s">
        <v>231</v>
      </c>
      <c r="D22" s="1" t="s">
        <v>232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233</v>
      </c>
      <c r="B23" s="1" t="s">
        <v>234</v>
      </c>
      <c r="C23" s="1" t="s">
        <v>235</v>
      </c>
      <c r="D23" s="1" t="s">
        <v>236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237</v>
      </c>
      <c r="B24" s="1" t="s">
        <v>238</v>
      </c>
      <c r="C24" s="1" t="s">
        <v>239</v>
      </c>
      <c r="D24" s="1" t="s">
        <v>240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241</v>
      </c>
      <c r="B25" s="1" t="s">
        <v>242</v>
      </c>
      <c r="C25" s="1" t="s">
        <v>243</v>
      </c>
      <c r="D25" s="1" t="s">
        <v>244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245</v>
      </c>
      <c r="B26" s="1" t="s">
        <v>246</v>
      </c>
      <c r="C26" s="1" t="s">
        <v>247</v>
      </c>
      <c r="D26" s="1" t="s">
        <v>248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249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40</v>
      </c>
      <c r="B3" s="1">
        <v>0.0</v>
      </c>
      <c r="C3" s="1">
        <v>-32.0</v>
      </c>
      <c r="D3" s="1">
        <v>-57.0</v>
      </c>
      <c r="E3" s="1">
        <f>IF(D3*FORECAST(E2,B3:D3,B2:D2)&gt;0,FORECAST(E2,B3:D3,B2:D2),D3)*$X$1</f>
        <v>-86.66666667</v>
      </c>
      <c r="F3" s="1">
        <f>IF(E3*FORECAST(F2,B3:E3,B2:E2)&gt;0,FORECAST(F2,B3:E3,B2:E2),E3)*$X$1</f>
        <v>-115.1666667</v>
      </c>
      <c r="G3" s="1">
        <f>IF(F3*FORECAST(G2,B3:F3,B2:F2)&gt;0,FORECAST(G2,B3:F3,B2:F2),F3)*$X$1</f>
        <v>-143.6666667</v>
      </c>
      <c r="H3" s="1">
        <f>IF(G3*FORECAST(H2,B3:G3,B2:G2)&gt;0,FORECAST(H2,B3:G3,B2:G2),G3)*$X$1</f>
        <v>-172.1666667</v>
      </c>
      <c r="I3" s="1">
        <f>IF(H3*FORECAST(I2,B3:H3,B2:H2)&gt;0,FORECAST(I2,B3:H3,B2:H2),H3)*$X$1</f>
        <v>-200.6666667</v>
      </c>
      <c r="J3" s="1">
        <f>IF(I3*FORECAST(J2,B3:I3,B2:I2)&gt;0,FORECAST(J2,B3:I3,B2:I2),I3)*$X$1</f>
        <v>-229.1666667</v>
      </c>
      <c r="K3" s="1">
        <f>IF(J3*FORECAST(K2,B3:J3,B2:J2)&gt;0,FORECAST(K2,B3:J3,B2:J2),J3)*$X$1</f>
        <v>-257.6666667</v>
      </c>
      <c r="L3" s="4">
        <f>IF(K3*FORECAST(L2,B3:K3,B2:K2)&gt;0,FORECAST(L2,B3:K3,B2:K2),K3)*$X$1</f>
        <v>-286.1666667</v>
      </c>
      <c r="M3" s="4">
        <f>IF(L3*FORECAST(M2,B3:L3,B2:L2)&gt;0,FORECAST(M2,B3:L3,B2:L2),L3)*$X$1</f>
        <v>-314.6666667</v>
      </c>
      <c r="N3" s="4">
        <f>IF(M3*FORECAST(N2,B3:M3,B2:M2)&gt;0,FORECAST(N2,B3:M3,B2:M2),M3)*$X$1</f>
        <v>-343.1666667</v>
      </c>
      <c r="O3" s="4">
        <f>IF(N3*FORECAST(O2,B3:N3,B2:N2)&gt;0,FORECAST(O2,B3:N3,B2:N2),N3)*$X$1</f>
        <v>-371.6666667</v>
      </c>
      <c r="P3" s="4">
        <f>IF(O3*FORECAST(P2,B3:O3,B2:O2)&gt;0,FORECAST(P2,B3:O3,B2:O2),O3)*$X$1</f>
        <v>-400.1666667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71</v>
      </c>
      <c r="B4" s="1">
        <v>-1.0</v>
      </c>
      <c r="C4" s="1">
        <v>-74.0</v>
      </c>
      <c r="D4" s="1">
        <v>23.0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250</v>
      </c>
      <c r="B5" s="1">
        <v>9.0</v>
      </c>
      <c r="C5" s="1">
        <v>25.0</v>
      </c>
      <c r="D5" s="1">
        <v>12.0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251</v>
      </c>
      <c r="L7" s="1">
        <f>IF(P3*FORECAST(P2,B3:P3,B2:P2)&gt;0,FORECAST(P2,B3:P3,B2:P2),O3)*$X$1 * (1+0.02)/(0.0789-0.02)</f>
        <v>-6929.881154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252</v>
      </c>
      <c r="L8" s="5">
        <f t="array" ref="L8">NPV(0.0789,F3:P3)</f>
        <v>-1695.781999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253</v>
      </c>
      <c r="L9" s="5">
        <f t="array" ref="L9">NPV(0.0789,F16:P16)</f>
        <v>-3005.610246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254</v>
      </c>
      <c r="L10" s="5">
        <f>L8 + L9</f>
        <v>-4701.392245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72</v>
      </c>
      <c r="L11" s="1">
        <v>23.0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255</v>
      </c>
      <c r="L12" s="5">
        <f>L10 - L11</f>
        <v>-4724.392245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256</v>
      </c>
      <c r="L13" s="1">
        <v>12.0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-393.6993537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(1+0.02)/(0.0789-0.02)</f>
        <v>-6929.881154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22</v>
      </c>
      <c r="B3" s="1">
        <v>4.0</v>
      </c>
      <c r="C3" s="1">
        <v>12.0</v>
      </c>
      <c r="D3" s="1">
        <v>2.0</v>
      </c>
      <c r="E3" s="1">
        <f>IF(D3*FORECAST(E2,B3:D3,B2:D2)&gt;0,FORECAST(E2,B3:D3,B2:D2),D3)*$X$1</f>
        <v>4</v>
      </c>
      <c r="F3" s="1">
        <f>IF(E3*FORECAST(F2,B3:E3,B2:E2)&gt;0,FORECAST(F2,B3:E3,B2:E2),E3)*$X$1</f>
        <v>3</v>
      </c>
      <c r="G3" s="1">
        <f>IF(F3*FORECAST(G2,B3:F3,B2:F2)&gt;0,FORECAST(G2,B3:F3,B2:F2),F3)*$X$1</f>
        <v>2</v>
      </c>
      <c r="H3" s="1">
        <f>IF(G3*FORECAST(H2,B3:G3,B2:G2)&gt;0,FORECAST(H2,B3:G3,B2:G2),G3)*$X$1</f>
        <v>1</v>
      </c>
      <c r="I3" s="1">
        <f>IF(H3*FORECAST(I2,B3:H3,B2:H2)&gt;0,FORECAST(I2,B3:H3,B2:H2),H3)*$X$1</f>
        <v>1</v>
      </c>
      <c r="J3" s="1">
        <f>IF(I3*FORECAST(J2,B3:I3,B2:I2)&gt;0,FORECAST(J2,B3:I3,B2:I2),I3)*$X$1</f>
        <v>1</v>
      </c>
      <c r="K3" s="1">
        <f>IF(J3*FORECAST(K2,B3:J3,B2:J2)&gt;0,FORECAST(K2,B3:J3,B2:J2),J3)*$X$1</f>
        <v>1</v>
      </c>
      <c r="L3" s="4">
        <f>IF(K3*FORECAST(L2,B3:K3,B2:K2)&gt;0,FORECAST(L2,B3:K3,B2:K2),K3)*$X$1</f>
        <v>1</v>
      </c>
      <c r="M3" s="4">
        <f>IF(L3*FORECAST(M2,B3:L3,B2:L2)&gt;0,FORECAST(M2,B3:L3,B2:L2),L3)*$X$1</f>
        <v>1</v>
      </c>
      <c r="N3" s="4">
        <f>IF(M3*FORECAST(N2,B3:M3,B2:M2)&gt;0,FORECAST(N2,B3:M3,B2:M2),M3)*$X$1</f>
        <v>1</v>
      </c>
      <c r="O3" s="4">
        <f>IF(N3*FORECAST(O2,B3:N3,B2:N2)&gt;0,FORECAST(O2,B3:N3,B2:N2),N3)*$X$1</f>
        <v>1</v>
      </c>
      <c r="P3" s="4">
        <f>IF(O3*FORECAST(P2,B3:O3,B2:O2)&gt;0,FORECAST(P2,B3:O3,B2:O2),O3)*$X$1</f>
        <v>1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71</v>
      </c>
      <c r="B4" s="1">
        <v>-1.0</v>
      </c>
      <c r="C4" s="1">
        <v>-74.0</v>
      </c>
      <c r="D4" s="1">
        <v>23.0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250</v>
      </c>
      <c r="B5" s="1">
        <v>9.0</v>
      </c>
      <c r="C5" s="1">
        <v>25.0</v>
      </c>
      <c r="D5" s="1">
        <v>12.0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251</v>
      </c>
      <c r="L7" s="1">
        <f>IF(P3*FORECAST(P2,B3:P3,B2:P2)&gt;0,FORECAST(P2,B3:P3,B2:P2),O3)*$X$1 * (1+0.02)/(0.0789-0.02)</f>
        <v>17.31748727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252</v>
      </c>
      <c r="L8" s="5">
        <f t="array" ref="L8">NPV(0.0789,F3:P3)</f>
        <v>9.890046725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253</v>
      </c>
      <c r="L9" s="5">
        <f t="array" ref="L9">NPV(0.0789,F16:P16)</f>
        <v>7.510896075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254</v>
      </c>
      <c r="L10" s="5">
        <f>L8 + L9</f>
        <v>17.4009428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72</v>
      </c>
      <c r="L11" s="1">
        <v>23.0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255</v>
      </c>
      <c r="L12" s="5">
        <f>L10 - L11</f>
        <v>-5.5990572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256</v>
      </c>
      <c r="L13" s="1">
        <v>12.0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-0.4665881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(1+0.02)/(0.0789-0.02)</f>
        <v>17.31748727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