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<sst xmlns="http://schemas.openxmlformats.org/spreadsheetml/2006/main" count="599" uniqueCount="520">
  <si>
    <t>ticker</t>
  </si>
  <si>
    <t>GRYP</t>
  </si>
  <si>
    <t>nombre</t>
  </si>
  <si>
    <t>GRYPHON DIGITAL MINING IN</t>
  </si>
  <si>
    <t>empresa</t>
  </si>
  <si>
    <t>Blockchain &amp; Cryptocurrency</t>
  </si>
  <si>
    <t>Open</t>
  </si>
  <si>
    <t>Target Price</t>
  </si>
  <si>
    <t>Upside</t>
  </si>
  <si>
    <t>8030.20%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</si>
  <si>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</si>
  <si>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</si>
  <si>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</si>
  <si>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</si>
  <si>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</si>
  <si>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</si>
  <si>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</si>
  <si>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</si>
  <si>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16.67%</t>
  </si>
  <si>
    <t>Total Assets Growth</t>
  </si>
  <si>
    <t>-9.52%</t>
  </si>
  <si>
    <t>Net Property, Plant and Equipment Growth</t>
  </si>
  <si>
    <t>-38.24%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</si>
  <si>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</si>
  <si>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</si>
  <si>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</si>
  <si>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</si>
  <si>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</si>
  <si>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</si>
  <si>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</si>
  <si>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</si>
  <si>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</si>
  <si>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</si>
  <si>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</si>
  <si>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</si>
  <si>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</si>
  <si>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</si>
  <si>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</si>
  <si>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</si>
  <si>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</si>
  <si>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</si>
  <si>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</si>
  <si>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</si>
  <si>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</si>
  <si>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</si>
  <si>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</si>
  <si>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</si>
  <si>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</si>
  <si>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</si>
  <si>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</si>
  <si>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</si>
  <si>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</si>
  <si>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</si>
  <si>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</si>
  <si>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</si>
  <si>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</si>
  <si>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</si>
  <si>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</si>
  <si>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</si>
  <si>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</si>
  <si>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</si>
  <si>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</si>
  <si>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</si>
  <si>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</si>
  <si>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</si>
  <si>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</si>
  <si>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</si>
  <si>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</si>
  <si>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</si>
  <si>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</si>
  <si>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</si>
  <si>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</si>
  <si>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</si>
  <si>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</si>
  <si>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</si>
  <si>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</si>
  <si>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</si>
  <si>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Other Current Liabilities</t>
  </si>
  <si>
    <t>Total Current Liabilities</t>
  </si>
  <si>
    <t>Long-Term Debt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</si>
  <si>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</si>
  <si>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</si>
  <si>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</si>
  <si>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</si>
  <si>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</si>
  <si>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</si>
  <si>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</si>
  <si>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</si>
  <si>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</si>
  <si>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</si>
  <si>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</si>
  <si>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</si>
  <si>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1.42</t>
  </si>
  <si>
    <t>1.83</t>
  </si>
  <si>
    <t>-0.04</t>
  </si>
  <si>
    <t>Tangible Book Value</t>
  </si>
  <si>
    <t>Tangible Book Value Per Share</t>
  </si>
  <si>
    <t>-0.05</t>
  </si>
  <si>
    <t>Total Debt</t>
  </si>
  <si>
    <t>Net Debt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</si>
  <si>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</si>
  <si>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</si>
  <si>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</si>
  <si>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</si>
  <si>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</si>
  <si>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</si>
  <si>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</si>
  <si>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</si>
  <si>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</si>
  <si>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</si>
  <si>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</si>
  <si>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</si>
  <si>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</si>
  <si>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</si>
  <si>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</si>
  <si>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</si>
  <si>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</si>
  <si>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</si>
  <si>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</si>
  <si>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</si>
  <si>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</si>
  <si>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</si>
  <si>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</si>
  <si>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</si>
  <si>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</si>
  <si>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</si>
  <si>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</si>
  <si>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</si>
  <si>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</si>
  <si>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</si>
  <si>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</si>
  <si>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-1.64</t>
  </si>
  <si>
    <t>0.25</t>
  </si>
  <si>
    <t>-1.15</t>
  </si>
  <si>
    <t>Basic EPS - Continuing Operations</t>
  </si>
  <si>
    <t>Basic Weighted Average Shares Outstanding</t>
  </si>
  <si>
    <t>Net EPS - Diluted</t>
  </si>
  <si>
    <t>0.17</t>
  </si>
  <si>
    <t>Diluted EPS - Continuing Operations</t>
  </si>
  <si>
    <t>Diluted Weighted Average Shares Outstanding</t>
  </si>
  <si>
    <t>Normalized Basic EPS</t>
  </si>
  <si>
    <t>-1.03</t>
  </si>
  <si>
    <t>-0.8</t>
  </si>
  <si>
    <t>-0.18</t>
  </si>
  <si>
    <t>Normalized Diluted EPS</t>
  </si>
  <si>
    <t>-0.55</t>
  </si>
  <si>
    <t>EBITDA</t>
  </si>
  <si>
    <t>EBITA</t>
  </si>
  <si>
    <t>EBIT</t>
  </si>
  <si>
    <t>Total Revenues (As Reported)</t>
  </si>
  <si>
    <t>Effective Tax Rate - (Ratio)</t>
  </si>
  <si>
    <t>4.74</t>
  </si>
  <si>
    <t>0.61</t>
  </si>
  <si>
    <t>Current Domestic Taxes</t>
  </si>
  <si>
    <t>Total Current Taxes</t>
  </si>
  <si>
    <t>Normalized Net Income</t>
  </si>
  <si>
    <t>Interest on Long-Term Debt</t>
  </si>
  <si>
    <t>Supplemental Operating Expense Items</t>
  </si>
  <si>
    <t>General and Administrative Expenses</t>
  </si>
  <si>
    <t>Stock-Based Comp., Other (Total)</t>
  </si>
  <si>
    <t>Total Stock-Based Compensation</t>
  </si>
  <si>
    <t>Profitability</t>
  </si>
  <si>
    <t>Return on Assets</t>
  </si>
  <si>
    <t>-25.56</t>
  </si>
  <si>
    <t>-22.14</t>
  </si>
  <si>
    <t>Return on Total Capital</t>
  </si>
  <si>
    <t>-28.05</t>
  </si>
  <si>
    <t>-25.28</t>
  </si>
  <si>
    <t>Return On Equity %</t>
  </si>
  <si>
    <t>15.45</t>
  </si>
  <si>
    <t>-219.11</t>
  </si>
  <si>
    <t>Return on Common Equity</t>
  </si>
  <si>
    <t>Margin Analysis</t>
  </si>
  <si>
    <t>Gross Profit Margin %</t>
  </si>
  <si>
    <t>76.53</t>
  </si>
  <si>
    <t>43.86</t>
  </si>
  <si>
    <t>38.6</t>
  </si>
  <si>
    <t>SG&amp;A Margin</t>
  </si>
  <si>
    <t>60.79</t>
  </si>
  <si>
    <t>10.01</t>
  </si>
  <si>
    <t>21.71</t>
  </si>
  <si>
    <t>EBITDA Margin %</t>
  </si>
  <si>
    <t>-536.67</t>
  </si>
  <si>
    <t>-18.54</t>
  </si>
  <si>
    <t>18.77</t>
  </si>
  <si>
    <t>EBITA Margin %</t>
  </si>
  <si>
    <t>-555.4</t>
  </si>
  <si>
    <t>-76.25</t>
  </si>
  <si>
    <t>-49.45</t>
  </si>
  <si>
    <t>EBIT Margin %</t>
  </si>
  <si>
    <t>Income From Continuing Operations Margin %</t>
  </si>
  <si>
    <t>-595.8</t>
  </si>
  <si>
    <t>16.28</t>
  </si>
  <si>
    <t>-130.44</t>
  </si>
  <si>
    <t>Net Income Margin %</t>
  </si>
  <si>
    <t>Net Avail. For Common Margin %</t>
  </si>
  <si>
    <t>Normalized Net Income Margin</t>
  </si>
  <si>
    <t>-372.37</t>
  </si>
  <si>
    <t>-53.03</t>
  </si>
  <si>
    <t>-20.68</t>
  </si>
  <si>
    <t>Levered Free Cash Flow Margin</t>
  </si>
  <si>
    <t>20.88</t>
  </si>
  <si>
    <t>47.69</t>
  </si>
  <si>
    <t>Unlevered Free Cash Flow Margin</t>
  </si>
  <si>
    <t>22.72</t>
  </si>
  <si>
    <t>49.85</t>
  </si>
  <si>
    <t>Asset Turnover</t>
  </si>
  <si>
    <t>0.54</t>
  </si>
  <si>
    <t>0.72</t>
  </si>
  <si>
    <t>Fixed Assets Turnover</t>
  </si>
  <si>
    <t>0.78</t>
  </si>
  <si>
    <t>0.93</t>
  </si>
  <si>
    <t>Receivables Turnover (Average Receivables)</t>
  </si>
  <si>
    <t>73.64</t>
  </si>
  <si>
    <t>45.87</t>
  </si>
  <si>
    <t>Short Term Liquidity</t>
  </si>
  <si>
    <t>Current Ratio</t>
  </si>
  <si>
    <t>2.54</t>
  </si>
  <si>
    <t>0.65</t>
  </si>
  <si>
    <t>0.28</t>
  </si>
  <si>
    <t>Quick Ratio</t>
  </si>
  <si>
    <t>0.15</t>
  </si>
  <si>
    <t>0.08</t>
  </si>
  <si>
    <t>0.09</t>
  </si>
  <si>
    <t>Operating Cash Flow to Current Liabilities</t>
  </si>
  <si>
    <t>0.1</t>
  </si>
  <si>
    <t>1.2</t>
  </si>
  <si>
    <t>Days Sales Outstanding (Average Receivables)</t>
  </si>
  <si>
    <t>4.96</t>
  </si>
  <si>
    <t>7.96</t>
  </si>
  <si>
    <t>Average Days Payable Outstanding</t>
  </si>
  <si>
    <t>31.82</t>
  </si>
  <si>
    <t>Long Term Solvency</t>
  </si>
  <si>
    <t>Total Debt/Equity</t>
  </si>
  <si>
    <t>80.85</t>
  </si>
  <si>
    <t>47.32</t>
  </si>
  <si>
    <t>Total Debt / Total Capital</t>
  </si>
  <si>
    <t>44.71</t>
  </si>
  <si>
    <t>32.12</t>
  </si>
  <si>
    <t>104.2</t>
  </si>
  <si>
    <t>LT Debt/Equity</t>
  </si>
  <si>
    <t>64.49</t>
  </si>
  <si>
    <t>13.14</t>
  </si>
  <si>
    <t>Long-Term Debt / Total Capital</t>
  </si>
  <si>
    <t>35.66</t>
  </si>
  <si>
    <t>8.92</t>
  </si>
  <si>
    <t>Total Liabilities / Total Assets</t>
  </si>
  <si>
    <t>50.68</t>
  </si>
  <si>
    <t>36.98</t>
  </si>
  <si>
    <t>103.18</t>
  </si>
  <si>
    <t>EBIT / Interest Expense</t>
  </si>
  <si>
    <t>-13.2</t>
  </si>
  <si>
    <t>-8.72</t>
  </si>
  <si>
    <t>-14.3</t>
  </si>
  <si>
    <t>EBITDA / Interest Expense</t>
  </si>
  <si>
    <t>-12.76</t>
  </si>
  <si>
    <t>-2.12</t>
  </si>
  <si>
    <t>5.43</t>
  </si>
  <si>
    <t>(EBITDA - Capex) / Interest Expense</t>
  </si>
  <si>
    <t>-35.76</t>
  </si>
  <si>
    <t>-6.86</t>
  </si>
  <si>
    <t>2.93</t>
  </si>
  <si>
    <t>Total Debt / EBITDA</t>
  </si>
  <si>
    <t>-0.77</t>
  </si>
  <si>
    <t>-3.14</t>
  </si>
  <si>
    <t>3.61</t>
  </si>
  <si>
    <t>Net Debt / EBITDA</t>
  </si>
  <si>
    <t>-0.73</t>
  </si>
  <si>
    <t>-3.01</t>
  </si>
  <si>
    <t>3.29</t>
  </si>
  <si>
    <t>Total Debt / (EBITDA - Capex)</t>
  </si>
  <si>
    <t>-0.28</t>
  </si>
  <si>
    <t>-0.97</t>
  </si>
  <si>
    <t>6.69</t>
  </si>
  <si>
    <t>Net Debt / (EBITDA - Capex)</t>
  </si>
  <si>
    <t>-0.26</t>
  </si>
  <si>
    <t>-0.93</t>
  </si>
  <si>
    <t>6.1</t>
  </si>
  <si>
    <t>Growth Over Prior Year</t>
  </si>
  <si>
    <t>Total Revenues, 1 Yr. Growth %</t>
  </si>
  <si>
    <t>485.37</t>
  </si>
  <si>
    <t>Gross Profit, 1 Yr. Growth %</t>
  </si>
  <si>
    <t>235.46</t>
  </si>
  <si>
    <t>-11.17</t>
  </si>
  <si>
    <t>EBITDA, 1 Yr. Growth %</t>
  </si>
  <si>
    <t>-79.78</t>
  </si>
  <si>
    <t>-202.16</t>
  </si>
  <si>
    <t>EBITA, 1 Yr. Growth %</t>
  </si>
  <si>
    <t>-19.64</t>
  </si>
  <si>
    <t>-34.54</t>
  </si>
  <si>
    <t>EBIT, 1 Yr. Growth %</t>
  </si>
  <si>
    <t>Earnings From Cont. Operations, 1 Yr. Growth %</t>
  </si>
  <si>
    <t>-115.99</t>
  </si>
  <si>
    <t>-908.8</t>
  </si>
  <si>
    <t>Net Income, 1 Yr. Growth %</t>
  </si>
  <si>
    <t>Normalized Net Income, 1 Yr. Growth %</t>
  </si>
  <si>
    <t>-16.63</t>
  </si>
  <si>
    <t>-60.64</t>
  </si>
  <si>
    <t>Diluted EPS Before Extra, 1 Yr. Growth %</t>
  </si>
  <si>
    <t>-110.34</t>
  </si>
  <si>
    <t>Accounts Receivable, 1 Yr. Growth %</t>
  </si>
  <si>
    <t>291.67</t>
  </si>
  <si>
    <t>3.4</t>
  </si>
  <si>
    <t>Net Property, Plant and Equip., 1 Yr. Growth %</t>
  </si>
  <si>
    <t>62.5</t>
  </si>
  <si>
    <t>-62.42</t>
  </si>
  <si>
    <t>Total Assets, 1 Yr. Growth %</t>
  </si>
  <si>
    <t>9.66</t>
  </si>
  <si>
    <t>-55.55</t>
  </si>
  <si>
    <t>Tangible Book Value, 1 Yr. Growth %</t>
  </si>
  <si>
    <t>39.6</t>
  </si>
  <si>
    <t>-102.63</t>
  </si>
  <si>
    <t>Common Equity, 1 Yr. Growth %</t>
  </si>
  <si>
    <t>40.13</t>
  </si>
  <si>
    <t>-102.24</t>
  </si>
  <si>
    <t>Cash From Operations, 1 Yr. Growth %</t>
  </si>
  <si>
    <t>-79.31</t>
  </si>
  <si>
    <t>Capital Expenditures, 1 Yr. Growth %</t>
  </si>
  <si>
    <t>-74.95</t>
  </si>
  <si>
    <t>-78.95</t>
  </si>
  <si>
    <t>Levered Free Cash Flow, 1 Yr. Growth %</t>
  </si>
  <si>
    <t>130.59</t>
  </si>
  <si>
    <t>Unlevered Free Cash Flow, 1 Yr. Growth %</t>
  </si>
  <si>
    <t>121.55</t>
  </si>
  <si>
    <t>Compound Annual Growth Rate Over Two Years</t>
  </si>
  <si>
    <t>Total Revenues, 2 Yr. CAGR %</t>
  </si>
  <si>
    <t>143.07</t>
  </si>
  <si>
    <t>Gross Profit, 2 Yr. CAGR %</t>
  </si>
  <si>
    <t>72.62</t>
  </si>
  <si>
    <t>EBITDA, 2 Yr. CAGR %</t>
  </si>
  <si>
    <t>-54.54</t>
  </si>
  <si>
    <t>EBITA, 2 Yr. CAGR %</t>
  </si>
  <si>
    <t>-27.47</t>
  </si>
  <si>
    <t>EBIT, 2 Yr. CAGR %</t>
  </si>
  <si>
    <t>Earnings From Cont. Operations, 2 Yr. CAGR %</t>
  </si>
  <si>
    <t>13.73</t>
  </si>
  <si>
    <t>Net Income, 2 Yr. CAGR %</t>
  </si>
  <si>
    <t>Normalized Net Income, 2 Yr. CAGR %</t>
  </si>
  <si>
    <t>-42.71</t>
  </si>
  <si>
    <t>Diluted EPS Before Extra, 2 Yr. CAGR %</t>
  </si>
  <si>
    <t>-16.37</t>
  </si>
  <si>
    <t>Accounts Receivable, 2 Yr. CAGR %</t>
  </si>
  <si>
    <t>101.25</t>
  </si>
  <si>
    <t>Net Property, Plant and Equip., 2 Yr. CAGR %</t>
  </si>
  <si>
    <t>-21.85</t>
  </si>
  <si>
    <t>Total Assets, 2 Yr. CAGR %</t>
  </si>
  <si>
    <t>-30.18</t>
  </si>
  <si>
    <t>Tangible Book Value, 2 Yr. CAGR %</t>
  </si>
  <si>
    <t>-80.85</t>
  </si>
  <si>
    <t>Common Equity, 2 Yr. CAGR %</t>
  </si>
  <si>
    <t>-82.27</t>
  </si>
  <si>
    <t>Cash From Operations, 2 Yr. CAGR %</t>
  </si>
  <si>
    <t>110.89</t>
  </si>
  <si>
    <t>Capital Expenditures, 2 Yr. CAGR %</t>
  </si>
  <si>
    <t>-77.03</t>
  </si>
  <si>
    <t>2024</t>
  </si>
  <si>
    <t>Capitalization
                                    1</t>
  </si>
  <si>
    <t>23.4</t>
  </si>
  <si>
    <t>Change</t>
  </si>
  <si>
    <t>-</t>
  </si>
  <si>
    <t>Enterprise Value (EV)</t>
  </si>
  <si>
    <t>P/E ratio</t>
  </si>
  <si>
    <t>PBR</t>
  </si>
  <si>
    <t>PEG</t>
  </si>
  <si>
    <t>Capitalization / Revenue</t>
  </si>
  <si>
    <t>1.12x</t>
  </si>
  <si>
    <t>EV / Revenue</t>
  </si>
  <si>
    <t>EV / EBITDA</t>
  </si>
  <si>
    <t>EV / EBIT</t>
  </si>
  <si>
    <t>-1.15x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</si>
  <si>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</si>
  <si>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</si>
  <si>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</si>
  <si>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</si>
  <si>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</si>
  <si>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Distribution rate</t>
  </si>
  <si>
    <t>Net sales
                                    1</t>
  </si>
  <si>
    <t>20.9</t>
  </si>
  <si>
    <t>EBIT
                                    1</t>
  </si>
  <si>
    <t>-20.3</t>
  </si>
  <si>
    <t>Net income</t>
  </si>
  <si>
    <t>Reference price
                                    2</t>
  </si>
  <si>
    <t>0.4516</t>
  </si>
  <si>
    <t>Nbr of stocks (in thousands)</t>
  </si>
  <si>
    <t>51,809</t>
  </si>
  <si>
    <t>Announcement Date</t>
  </si>
  <si>
    <t>address1</t>
  </si>
  <si>
    <t>5953 Mabel Road</t>
  </si>
  <si>
    <t>address2</t>
  </si>
  <si>
    <t>Unit 138</t>
  </si>
  <si>
    <t>city</t>
  </si>
  <si>
    <t>Las Vegas</t>
  </si>
  <si>
    <t>state</t>
  </si>
  <si>
    <t>NV</t>
  </si>
  <si>
    <t>zip</t>
  </si>
  <si>
    <t>89110</t>
  </si>
  <si>
    <t>country</t>
  </si>
  <si>
    <t>phone</t>
  </si>
  <si>
    <t>877 646 3374</t>
  </si>
  <si>
    <t>website</t>
  </si>
  <si>
    <t>https://gryphondigitalmining.com</t>
  </si>
  <si>
    <t>industry</t>
  </si>
  <si>
    <t>Capital Markets</t>
  </si>
  <si>
    <t>industryKey</t>
  </si>
  <si>
    <t>capital-markets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</si>
  <si>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</si>
  <si>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</si>
  <si>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</si>
  <si>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</si>
  <si>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</si>
  <si>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</si>
  <si>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</si>
  <si>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Gryphon Digital Mining, Inc. operates as a bitcoin mining company in the United States. It operates mining computers and ESG-led mining. The company was founded in 2020 and is based in Las Vegas, Nevada.</t>
  </si>
  <si>
    <t>companyOfficers</t>
  </si>
  <si>
    <t>[{'maxAge': 1, 'name': 'Mr. Steven D. Gutterman', 'age': 53, 'title': 'CEO &amp; Director', 'yearBorn': 1970, 'fiscalYear': 2023, 'totalPay': 50625, 'exercisedValue': 0, 'unexercisedValue': 0}, {'maxAge': 1, 'name': 'Mr. Christopher  Ensey', 'age': 43, 'title': 'Chief Technical Advisor', 'yearBorn': 1980,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</si>
  <si>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</si>
  <si>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</si>
  <si>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</si>
  <si>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</si>
  <si>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</si>
  <si>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</si>
  <si>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</si>
  <si>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</si>
  <si>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</si>
  <si>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</si>
  <si>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</si>
  <si>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</si>
  <si>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</si>
  <si>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</si>
  <si>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</si>
  <si>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</si>
  <si>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</si>
  <si>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</si>
  <si>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</si>
  <si>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</si>
  <si>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</si>
  <si>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</si>
  <si>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</si>
  <si>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</si>
  <si>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</si>
  <si>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</si>
  <si>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</si>
  <si>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</si>
  <si>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</si>
  <si>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</si>
  <si>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</si>
  <si>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</si>
  <si>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</si>
  <si>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</si>
  <si>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</si>
  <si>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</si>
  <si>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</si>
  <si>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</si>
  <si>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</si>
  <si>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</si>
  <si>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</si>
  <si>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</si>
  <si>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</si>
  <si>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</si>
  <si>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</si>
  <si>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</si>
  <si>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</si>
  <si>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</si>
  <si>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</si>
  <si>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</si>
  <si>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</si>
  <si>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1:20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</si>
  <si>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</si>
  <si>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</si>
  <si>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</si>
  <si>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</si>
  <si>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</si>
  <si>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</si>
  <si>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</si>
  <si>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</si>
  <si>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</si>
  <si>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</si>
  <si>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</si>
  <si>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</si>
  <si>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Gryphon Digital Mining, Inc</t>
  </si>
  <si>
    <t>longName</t>
  </si>
  <si>
    <t>Gryphon Digital Mining, Inc.</t>
  </si>
  <si>
    <t>firstTradeDateEpochUtc</t>
  </si>
  <si>
    <t>timeZoneFullName</t>
  </si>
  <si>
    <t>America/New_York</t>
  </si>
  <si>
    <t>timeZoneShortName</t>
  </si>
  <si>
    <t>EST</t>
  </si>
  <si>
    <t>uuid</t>
  </si>
  <si>
    <t>a40e81e2-08c4-3bd2-a9a3-9d10090b08a2</t>
  </si>
  <si>
    <t>messageBoardId</t>
  </si>
  <si>
    <t>finmb_710038023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</si>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</sst>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gryphondigitalmining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0.4631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37.65097710637272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2.3396854E7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-0.041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-0.4608163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-22.0</v>
      </c>
      <c r="C2" s="1">
        <v>3.0</v>
      </c>
      <c r="D2" s="1">
        <v>-28.0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69.0</v>
      </c>
      <c r="C3" s="1">
        <v>12.0</v>
      </c>
      <c r="D3" s="1">
        <v>14.0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69.0</v>
      </c>
      <c r="C4" s="1">
        <v>12.0</v>
      </c>
      <c r="D4" s="1">
        <v>14.0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79.0</v>
      </c>
      <c r="C5" s="1">
        <v>78.0</v>
      </c>
      <c r="D5" s="1">
        <v>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5.0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1.0</v>
      </c>
      <c r="D7" s="1">
        <v>-16.0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0.0</v>
      </c>
      <c r="C8" s="1">
        <v>0.0</v>
      </c>
      <c r="D8" s="1">
        <v>8.0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17.0</v>
      </c>
      <c r="C9" s="1">
        <v>3.0</v>
      </c>
      <c r="D9" s="1">
        <v>-15.0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-3.0</v>
      </c>
      <c r="C10" s="1">
        <v>-36.0</v>
      </c>
      <c r="D10" s="1">
        <v>-11.0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0.0</v>
      </c>
      <c r="C11" s="1">
        <v>-1.0</v>
      </c>
      <c r="D11" s="1">
        <v>-45.0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4.0</v>
      </c>
      <c r="C12" s="1">
        <v>-18.0</v>
      </c>
      <c r="D12" s="1">
        <v>1.0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2.0</v>
      </c>
      <c r="C13" s="1">
        <v>30.0</v>
      </c>
      <c r="D13" s="1">
        <v>18.0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67.0</v>
      </c>
      <c r="C14" s="1">
        <v>14.0</v>
      </c>
      <c r="D14" s="1">
        <v>3.0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-35.0</v>
      </c>
      <c r="C15" s="1">
        <v>-9.0</v>
      </c>
      <c r="D15" s="1">
        <v>-1.0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-64.0</v>
      </c>
      <c r="C16" s="1">
        <v>0.0</v>
      </c>
      <c r="D16" s="1">
        <v>-36.0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-36.0</v>
      </c>
      <c r="C17" s="1">
        <v>-9.0</v>
      </c>
      <c r="D17" s="1">
        <v>-2.0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19.0</v>
      </c>
      <c r="C18" s="1">
        <v>2.0</v>
      </c>
      <c r="D18" s="1">
        <v>0.0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19.0</v>
      </c>
      <c r="C19" s="1">
        <v>2.0</v>
      </c>
      <c r="D19" s="1">
        <v>0.0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-8.0</v>
      </c>
      <c r="D20" s="1">
        <v>0.0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-8.0</v>
      </c>
      <c r="D21" s="1">
        <v>0.0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15.0</v>
      </c>
      <c r="C22" s="1">
        <v>0.0</v>
      </c>
      <c r="D22" s="1">
        <v>0.0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0.0</v>
      </c>
      <c r="D23" s="1">
        <v>0.0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1.0</v>
      </c>
      <c r="C24" s="1">
        <v>0.0</v>
      </c>
      <c r="D24" s="1">
        <v>0.0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0.0</v>
      </c>
      <c r="C25" s="1">
        <v>-3.0</v>
      </c>
      <c r="D25" s="1">
        <v>-10.0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36.0</v>
      </c>
      <c r="C26" s="1">
        <v>-6.0</v>
      </c>
      <c r="D26" s="1">
        <v>-10.0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90.0</v>
      </c>
      <c r="C27" s="1">
        <v>-64.0</v>
      </c>
      <c r="D27" s="1">
        <v>64.0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0.0</v>
      </c>
      <c r="C29" s="1">
        <v>83.0</v>
      </c>
      <c r="D29" s="1">
        <v>0.0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0.0</v>
      </c>
      <c r="C30" s="1">
        <v>0.0</v>
      </c>
      <c r="D30" s="1">
        <v>17.0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0.0</v>
      </c>
      <c r="C31" s="1">
        <v>4.0</v>
      </c>
      <c r="D31" s="1">
        <v>10.0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0.0</v>
      </c>
      <c r="C32" s="1">
        <v>4.0</v>
      </c>
      <c r="D32" s="1">
        <v>10.0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0.0</v>
      </c>
      <c r="C33" s="1">
        <v>-8.0</v>
      </c>
      <c r="D33" s="1">
        <v>-4.0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19.0</v>
      </c>
      <c r="C34" s="1">
        <v>-6.0</v>
      </c>
      <c r="D34" s="1">
        <v>0.0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91.0</v>
      </c>
      <c r="C3" s="1">
        <v>26.0</v>
      </c>
      <c r="D3" s="1">
        <v>91.0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0.0</v>
      </c>
      <c r="C4" s="1">
        <v>23.0</v>
      </c>
      <c r="D4" s="1">
        <v>40.0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91.0</v>
      </c>
      <c r="C5" s="1">
        <v>50.0</v>
      </c>
      <c r="D5" s="1">
        <v>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12.0</v>
      </c>
      <c r="C6" s="1">
        <v>47.0</v>
      </c>
      <c r="D6" s="1">
        <v>48.0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12.0</v>
      </c>
      <c r="C7" s="1">
        <v>47.0</v>
      </c>
      <c r="D7" s="1">
        <v>48.0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8.0</v>
      </c>
      <c r="C8" s="1">
        <v>8.0</v>
      </c>
      <c r="D8" s="1">
        <v>58.0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0.0</v>
      </c>
      <c r="C9" s="1">
        <v>0.0</v>
      </c>
      <c r="D9" s="1">
        <v>0.0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16.0</v>
      </c>
      <c r="C10" s="1">
        <v>6.0</v>
      </c>
      <c r="D10" s="1">
        <v>3.0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17.0</v>
      </c>
      <c r="C11" s="1">
        <v>7.0</v>
      </c>
      <c r="D11" s="1">
        <v>5.0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21.0</v>
      </c>
      <c r="C12" s="1">
        <v>47.0</v>
      </c>
      <c r="D12" s="1">
        <v>15.0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-69.0</v>
      </c>
      <c r="C13" s="1">
        <v>-13.0</v>
      </c>
      <c r="D13" s="1">
        <v>-3.0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21.0</v>
      </c>
      <c r="C14" s="1">
        <v>34.0</v>
      </c>
      <c r="D14" s="1">
        <v>12.0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0.0</v>
      </c>
      <c r="C15" s="1">
        <v>10.0</v>
      </c>
      <c r="D15" s="1">
        <v>10.0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6.0</v>
      </c>
      <c r="C16" s="1">
        <v>6.0</v>
      </c>
      <c r="D16" s="1">
        <v>42.0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38.0</v>
      </c>
      <c r="C17" s="1">
        <v>42.0</v>
      </c>
      <c r="D17" s="1">
        <v>18.0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1">
        <v>0.0</v>
      </c>
      <c r="C19" s="1">
        <v>11.0</v>
      </c>
      <c r="D19" s="1">
        <v>2.0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1">
        <v>3.0</v>
      </c>
      <c r="C20" s="1">
        <v>2.0</v>
      </c>
      <c r="D20" s="1">
        <v>1.0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1">
        <v>3.0</v>
      </c>
      <c r="C21" s="1">
        <v>9.0</v>
      </c>
      <c r="D21" s="1">
        <v>14.0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0.0</v>
      </c>
      <c r="C22" s="1">
        <v>4.0</v>
      </c>
      <c r="D22" s="1">
        <v>91.0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6.0</v>
      </c>
      <c r="C23" s="1">
        <v>12.0</v>
      </c>
      <c r="D23" s="1">
        <v>19.0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12.0</v>
      </c>
      <c r="C24" s="1">
        <v>3.0</v>
      </c>
      <c r="D24" s="1">
        <v>0.0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43.0</v>
      </c>
      <c r="C25" s="1">
        <v>0.0</v>
      </c>
      <c r="D25" s="1">
        <v>0.0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19.0</v>
      </c>
      <c r="C26" s="1">
        <v>15.0</v>
      </c>
      <c r="D26" s="1">
        <v>19.0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0.0</v>
      </c>
      <c r="C27" s="1">
        <v>0.0</v>
      </c>
      <c r="D27" s="1">
        <v>0.0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41.0</v>
      </c>
      <c r="C28" s="1">
        <v>45.0</v>
      </c>
      <c r="D28" s="1">
        <v>46.0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-22.0</v>
      </c>
      <c r="C29" s="1">
        <v>-18.0</v>
      </c>
      <c r="D29" s="1">
        <v>-47.0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-2.0</v>
      </c>
      <c r="C30" s="1">
        <v>-2.0</v>
      </c>
      <c r="D30" s="1">
        <v>-2.0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19.0</v>
      </c>
      <c r="C31" s="1">
        <v>26.0</v>
      </c>
      <c r="D31" s="1">
        <v>-59.0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19.0</v>
      </c>
      <c r="C32" s="1">
        <v>26.0</v>
      </c>
      <c r="D32" s="1">
        <v>-59.0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38.0</v>
      </c>
      <c r="C33" s="1">
        <v>42.0</v>
      </c>
      <c r="D33" s="1">
        <v>18.0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89</v>
      </c>
      <c r="B35" s="1">
        <v>13.0</v>
      </c>
      <c r="C35" s="1">
        <v>14.0</v>
      </c>
      <c r="D35" s="1">
        <v>38.0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90</v>
      </c>
      <c r="B36" s="1">
        <v>13.0</v>
      </c>
      <c r="C36" s="1">
        <v>14.0</v>
      </c>
      <c r="D36" s="1">
        <v>14.0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91</v>
      </c>
      <c r="B37" s="1" t="s">
        <v>92</v>
      </c>
      <c r="C37" s="1" t="s">
        <v>93</v>
      </c>
      <c r="D37" s="1" t="s">
        <v>94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95</v>
      </c>
      <c r="B38" s="1">
        <v>19.0</v>
      </c>
      <c r="C38" s="1">
        <v>26.0</v>
      </c>
      <c r="D38" s="1">
        <v>-69.0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96</v>
      </c>
      <c r="B39" s="1" t="s">
        <v>92</v>
      </c>
      <c r="C39" s="1" t="s">
        <v>93</v>
      </c>
      <c r="D39" s="1" t="s">
        <v>97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98</v>
      </c>
      <c r="B40" s="1">
        <v>15.0</v>
      </c>
      <c r="C40" s="1">
        <v>12.0</v>
      </c>
      <c r="D40" s="1">
        <v>14.0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99</v>
      </c>
      <c r="B41" s="1">
        <v>14.0</v>
      </c>
      <c r="C41" s="1">
        <v>12.0</v>
      </c>
      <c r="D41" s="1">
        <v>13.0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>
        <v>0.0</v>
      </c>
      <c r="C42" s="1">
        <v>3.0</v>
      </c>
      <c r="D42" s="1">
        <v>3.0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101</v>
      </c>
      <c r="B43" s="1">
        <v>21.0</v>
      </c>
      <c r="C43" s="1">
        <v>47.0</v>
      </c>
      <c r="D43" s="1">
        <v>15.0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102</v>
      </c>
      <c r="B44" s="1">
        <v>0.0</v>
      </c>
      <c r="C44" s="1">
        <v>2.0</v>
      </c>
      <c r="D44" s="1">
        <v>0.0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103</v>
      </c>
      <c r="B2" s="1">
        <v>3.0</v>
      </c>
      <c r="C2" s="1">
        <v>21.0</v>
      </c>
      <c r="D2" s="1">
        <v>21.0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104</v>
      </c>
      <c r="B3" s="1">
        <v>3.0</v>
      </c>
      <c r="C3" s="1">
        <v>21.0</v>
      </c>
      <c r="D3" s="1">
        <v>21.0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105</v>
      </c>
      <c r="B4" s="1">
        <v>87.0</v>
      </c>
      <c r="C4" s="1">
        <v>12.0</v>
      </c>
      <c r="D4" s="1">
        <v>13.0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106</v>
      </c>
      <c r="B5" s="1">
        <v>2.0</v>
      </c>
      <c r="C5" s="1">
        <v>9.0</v>
      </c>
      <c r="D5" s="1">
        <v>8.0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107</v>
      </c>
      <c r="B6" s="1">
        <v>2.0</v>
      </c>
      <c r="C6" s="1">
        <v>2.0</v>
      </c>
      <c r="D6" s="1">
        <v>4.0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108</v>
      </c>
      <c r="B7" s="1">
        <v>20.0</v>
      </c>
      <c r="C7" s="1">
        <v>3.0</v>
      </c>
      <c r="D7" s="1">
        <v>-15.0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109</v>
      </c>
      <c r="B8" s="1">
        <v>69.0</v>
      </c>
      <c r="C8" s="1">
        <v>12.0</v>
      </c>
      <c r="D8" s="1">
        <v>14.0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110</v>
      </c>
      <c r="B9" s="1">
        <v>36.0</v>
      </c>
      <c r="C9" s="1">
        <v>8.0</v>
      </c>
      <c r="D9" s="1">
        <v>-26.0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111</v>
      </c>
      <c r="B10" s="1">
        <v>23.0</v>
      </c>
      <c r="C10" s="1">
        <v>26.0</v>
      </c>
      <c r="D10" s="1">
        <v>19.0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112</v>
      </c>
      <c r="B11" s="1">
        <v>-20.0</v>
      </c>
      <c r="C11" s="1">
        <v>-16.0</v>
      </c>
      <c r="D11" s="1">
        <v>-10.0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113</v>
      </c>
      <c r="B12" s="1">
        <v>-1.0</v>
      </c>
      <c r="C12" s="1">
        <v>-1.0</v>
      </c>
      <c r="D12" s="1">
        <v>-75.0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114</v>
      </c>
      <c r="B13" s="1">
        <v>6.0</v>
      </c>
      <c r="C13" s="1">
        <v>0.0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115</v>
      </c>
      <c r="B14" s="1">
        <v>-1.0</v>
      </c>
      <c r="C14" s="1">
        <v>-1.0</v>
      </c>
      <c r="D14" s="1">
        <v>-75.0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116</v>
      </c>
      <c r="B15" s="1">
        <v>0.0</v>
      </c>
      <c r="C15" s="1">
        <v>3.0</v>
      </c>
      <c r="D15" s="1">
        <v>4.0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117</v>
      </c>
      <c r="B16" s="1">
        <v>-22.0</v>
      </c>
      <c r="C16" s="1">
        <v>-18.0</v>
      </c>
      <c r="D16" s="1">
        <v>-7.0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118</v>
      </c>
      <c r="B17" s="1">
        <v>0.0</v>
      </c>
      <c r="C17" s="1">
        <v>-1.0</v>
      </c>
      <c r="D17" s="1">
        <v>16.0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119</v>
      </c>
      <c r="B18" s="1">
        <v>0.0</v>
      </c>
      <c r="C18" s="1">
        <v>0.0</v>
      </c>
      <c r="D18" s="1">
        <v>-5.0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120</v>
      </c>
      <c r="B19" s="1">
        <v>0.0</v>
      </c>
      <c r="C19" s="1">
        <v>0.0</v>
      </c>
      <c r="D19" s="1">
        <v>-8.0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121</v>
      </c>
      <c r="B20" s="1">
        <v>0.0</v>
      </c>
      <c r="C20" s="1">
        <v>23.0</v>
      </c>
      <c r="D20" s="1">
        <v>-13.0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122</v>
      </c>
      <c r="B21" s="1">
        <v>-22.0</v>
      </c>
      <c r="C21" s="1">
        <v>3.0</v>
      </c>
      <c r="D21" s="1">
        <v>-28.0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123</v>
      </c>
      <c r="B22" s="1">
        <v>0.0</v>
      </c>
      <c r="C22" s="1">
        <v>17.0</v>
      </c>
      <c r="D22" s="1">
        <v>-17.0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124</v>
      </c>
      <c r="B23" s="1">
        <v>-22.0</v>
      </c>
      <c r="C23" s="1">
        <v>3.0</v>
      </c>
      <c r="D23" s="1">
        <v>-28.0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125</v>
      </c>
      <c r="B24" s="1">
        <v>-22.0</v>
      </c>
      <c r="C24" s="1">
        <v>3.0</v>
      </c>
      <c r="D24" s="1">
        <v>-28.0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126</v>
      </c>
      <c r="B25" s="1">
        <v>-22.0</v>
      </c>
      <c r="C25" s="1">
        <v>3.0</v>
      </c>
      <c r="D25" s="1">
        <v>-28.0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127</v>
      </c>
      <c r="B26" s="1">
        <v>-22.0</v>
      </c>
      <c r="C26" s="1">
        <v>3.0</v>
      </c>
      <c r="D26" s="1">
        <v>-28.0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128</v>
      </c>
      <c r="B27" s="1">
        <v>-22.0</v>
      </c>
      <c r="C27" s="1">
        <v>3.0</v>
      </c>
      <c r="D27" s="1">
        <v>-28.0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129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130</v>
      </c>
      <c r="B29" s="1" t="s">
        <v>131</v>
      </c>
      <c r="C29" s="1" t="s">
        <v>132</v>
      </c>
      <c r="D29" s="1" t="s">
        <v>133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134</v>
      </c>
      <c r="B30" s="1" t="s">
        <v>131</v>
      </c>
      <c r="C30" s="1" t="s">
        <v>132</v>
      </c>
      <c r="D30" s="1" t="s">
        <v>133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135</v>
      </c>
      <c r="B31" s="1">
        <v>13.0</v>
      </c>
      <c r="C31" s="1">
        <v>14.0</v>
      </c>
      <c r="D31" s="1">
        <v>24.0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136</v>
      </c>
      <c r="B32" s="1" t="s">
        <v>131</v>
      </c>
      <c r="C32" s="1" t="s">
        <v>137</v>
      </c>
      <c r="D32" s="1" t="s">
        <v>133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138</v>
      </c>
      <c r="B33" s="1" t="s">
        <v>131</v>
      </c>
      <c r="C33" s="1" t="s">
        <v>137</v>
      </c>
      <c r="D33" s="1" t="s">
        <v>133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139</v>
      </c>
      <c r="B34" s="1">
        <v>13.0</v>
      </c>
      <c r="C34" s="1">
        <v>20.0</v>
      </c>
      <c r="D34" s="1">
        <v>24.0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140</v>
      </c>
      <c r="B35" s="1" t="s">
        <v>141</v>
      </c>
      <c r="C35" s="1" t="s">
        <v>142</v>
      </c>
      <c r="D35" s="1" t="s">
        <v>143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144</v>
      </c>
      <c r="B36" s="1" t="s">
        <v>141</v>
      </c>
      <c r="C36" s="1" t="s">
        <v>145</v>
      </c>
      <c r="D36" s="1" t="s">
        <v>143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146</v>
      </c>
      <c r="B38" s="1">
        <v>-19.0</v>
      </c>
      <c r="C38" s="1">
        <v>-4.0</v>
      </c>
      <c r="D38" s="1">
        <v>4.0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147</v>
      </c>
      <c r="B39" s="1">
        <v>-20.0</v>
      </c>
      <c r="C39" s="1">
        <v>-16.0</v>
      </c>
      <c r="D39" s="1">
        <v>-10.0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148</v>
      </c>
      <c r="B40" s="1">
        <v>-20.0</v>
      </c>
      <c r="C40" s="1">
        <v>-16.0</v>
      </c>
      <c r="D40" s="1">
        <v>-10.0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149</v>
      </c>
      <c r="B41" s="1">
        <v>0.0</v>
      </c>
      <c r="C41" s="1">
        <v>0.0</v>
      </c>
      <c r="D41" s="1">
        <v>21.0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150</v>
      </c>
      <c r="B42" s="1">
        <v>0.0</v>
      </c>
      <c r="C42" s="1" t="s">
        <v>151</v>
      </c>
      <c r="D42" s="1" t="s">
        <v>152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153</v>
      </c>
      <c r="B43" s="1">
        <v>0.0</v>
      </c>
      <c r="C43" s="1">
        <v>0.0</v>
      </c>
      <c r="D43" s="1">
        <v>-17.0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154</v>
      </c>
      <c r="B44" s="1">
        <v>0.0</v>
      </c>
      <c r="C44" s="1">
        <v>0.0</v>
      </c>
      <c r="D44" s="1">
        <v>-17.0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155</v>
      </c>
      <c r="B45" s="1">
        <v>-13.0</v>
      </c>
      <c r="C45" s="1">
        <v>-11.0</v>
      </c>
      <c r="D45" s="1">
        <v>-4.0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156</v>
      </c>
      <c r="B46" s="1">
        <v>1.0</v>
      </c>
      <c r="C46" s="1">
        <v>1.0</v>
      </c>
      <c r="D46" s="1">
        <v>75.0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157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158</v>
      </c>
      <c r="B48" s="1">
        <v>2.0</v>
      </c>
      <c r="C48" s="1">
        <v>2.0</v>
      </c>
      <c r="D48" s="1">
        <v>4.0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159</v>
      </c>
      <c r="B49" s="1">
        <v>20.0</v>
      </c>
      <c r="C49" s="1">
        <v>3.0</v>
      </c>
      <c r="D49" s="1">
        <v>-15.0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160</v>
      </c>
      <c r="B50" s="1">
        <v>20.0</v>
      </c>
      <c r="C50" s="1">
        <v>3.0</v>
      </c>
      <c r="D50" s="1">
        <v>-15.0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162</v>
      </c>
      <c r="B3" s="1">
        <v>0.0</v>
      </c>
      <c r="C3" s="1" t="s">
        <v>163</v>
      </c>
      <c r="D3" s="1" t="s">
        <v>164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165</v>
      </c>
      <c r="B4" s="1">
        <v>0.0</v>
      </c>
      <c r="C4" s="1" t="s">
        <v>166</v>
      </c>
      <c r="D4" s="1" t="s">
        <v>167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168</v>
      </c>
      <c r="B5" s="1">
        <v>0.0</v>
      </c>
      <c r="C5" s="1" t="s">
        <v>169</v>
      </c>
      <c r="D5" s="1" t="s">
        <v>170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171</v>
      </c>
      <c r="B6" s="1">
        <v>0.0</v>
      </c>
      <c r="C6" s="1" t="s">
        <v>169</v>
      </c>
      <c r="D6" s="1" t="s">
        <v>170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173</v>
      </c>
      <c r="B8" s="1" t="s">
        <v>174</v>
      </c>
      <c r="C8" s="1" t="s">
        <v>175</v>
      </c>
      <c r="D8" s="1" t="s">
        <v>176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177</v>
      </c>
      <c r="B9" s="1" t="s">
        <v>178</v>
      </c>
      <c r="C9" s="1" t="s">
        <v>179</v>
      </c>
      <c r="D9" s="1" t="s">
        <v>180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181</v>
      </c>
      <c r="B10" s="1" t="s">
        <v>182</v>
      </c>
      <c r="C10" s="1" t="s">
        <v>183</v>
      </c>
      <c r="D10" s="1" t="s">
        <v>184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185</v>
      </c>
      <c r="B11" s="1" t="s">
        <v>186</v>
      </c>
      <c r="C11" s="1" t="s">
        <v>187</v>
      </c>
      <c r="D11" s="1" t="s">
        <v>188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189</v>
      </c>
      <c r="B12" s="1" t="s">
        <v>186</v>
      </c>
      <c r="C12" s="1" t="s">
        <v>187</v>
      </c>
      <c r="D12" s="1" t="s">
        <v>188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190</v>
      </c>
      <c r="B13" s="1" t="s">
        <v>191</v>
      </c>
      <c r="C13" s="1" t="s">
        <v>192</v>
      </c>
      <c r="D13" s="1" t="s">
        <v>193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194</v>
      </c>
      <c r="B14" s="1" t="s">
        <v>191</v>
      </c>
      <c r="C14" s="1" t="s">
        <v>192</v>
      </c>
      <c r="D14" s="1" t="s">
        <v>193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195</v>
      </c>
      <c r="B15" s="1" t="s">
        <v>191</v>
      </c>
      <c r="C15" s="1" t="s">
        <v>192</v>
      </c>
      <c r="D15" s="1" t="s">
        <v>193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196</v>
      </c>
      <c r="B16" s="1" t="s">
        <v>197</v>
      </c>
      <c r="C16" s="1" t="s">
        <v>198</v>
      </c>
      <c r="D16" s="1" t="s">
        <v>199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200</v>
      </c>
      <c r="B17" s="1">
        <v>0.0</v>
      </c>
      <c r="C17" s="1" t="s">
        <v>201</v>
      </c>
      <c r="D17" s="1" t="s">
        <v>202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203</v>
      </c>
      <c r="B18" s="1">
        <v>0.0</v>
      </c>
      <c r="C18" s="1" t="s">
        <v>204</v>
      </c>
      <c r="D18" s="1" t="s">
        <v>205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206</v>
      </c>
      <c r="B20" s="1">
        <v>0.0</v>
      </c>
      <c r="C20" s="1" t="s">
        <v>207</v>
      </c>
      <c r="D20" s="1" t="s">
        <v>208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209</v>
      </c>
      <c r="B21" s="1">
        <v>0.0</v>
      </c>
      <c r="C21" s="1" t="s">
        <v>210</v>
      </c>
      <c r="D21" s="1" t="s">
        <v>211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212</v>
      </c>
      <c r="B22" s="1">
        <v>0.0</v>
      </c>
      <c r="C22" s="1" t="s">
        <v>213</v>
      </c>
      <c r="D22" s="1" t="s">
        <v>214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216</v>
      </c>
      <c r="B24" s="1" t="s">
        <v>217</v>
      </c>
      <c r="C24" s="1" t="s">
        <v>218</v>
      </c>
      <c r="D24" s="1" t="s">
        <v>219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220</v>
      </c>
      <c r="B25" s="1" t="s">
        <v>221</v>
      </c>
      <c r="C25" s="1" t="s">
        <v>222</v>
      </c>
      <c r="D25" s="1" t="s">
        <v>223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224</v>
      </c>
      <c r="B26" s="1" t="s">
        <v>225</v>
      </c>
      <c r="C26" s="1" t="s">
        <v>226</v>
      </c>
      <c r="D26" s="1" t="s">
        <v>221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227</v>
      </c>
      <c r="B27" s="1">
        <v>0.0</v>
      </c>
      <c r="C27" s="1" t="s">
        <v>228</v>
      </c>
      <c r="D27" s="1" t="s">
        <v>229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230</v>
      </c>
      <c r="B28" s="1">
        <v>0.0</v>
      </c>
      <c r="C28" s="1">
        <v>0.0</v>
      </c>
      <c r="D28" s="1" t="s">
        <v>231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232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233</v>
      </c>
      <c r="B30" s="1" t="s">
        <v>234</v>
      </c>
      <c r="C30" s="1" t="s">
        <v>235</v>
      </c>
      <c r="D30" s="1">
        <v>0.0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236</v>
      </c>
      <c r="B31" s="1" t="s">
        <v>237</v>
      </c>
      <c r="C31" s="1" t="s">
        <v>238</v>
      </c>
      <c r="D31" s="1" t="s">
        <v>239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240</v>
      </c>
      <c r="B32" s="1" t="s">
        <v>241</v>
      </c>
      <c r="C32" s="1" t="s">
        <v>242</v>
      </c>
      <c r="D32" s="1">
        <v>0.0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243</v>
      </c>
      <c r="B33" s="1" t="s">
        <v>244</v>
      </c>
      <c r="C33" s="1" t="s">
        <v>245</v>
      </c>
      <c r="D33" s="1">
        <v>0.0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246</v>
      </c>
      <c r="B34" s="1" t="s">
        <v>247</v>
      </c>
      <c r="C34" s="1" t="s">
        <v>248</v>
      </c>
      <c r="D34" s="1" t="s">
        <v>249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250</v>
      </c>
      <c r="B35" s="1" t="s">
        <v>251</v>
      </c>
      <c r="C35" s="1" t="s">
        <v>252</v>
      </c>
      <c r="D35" s="1" t="s">
        <v>253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254</v>
      </c>
      <c r="B36" s="1" t="s">
        <v>255</v>
      </c>
      <c r="C36" s="1" t="s">
        <v>256</v>
      </c>
      <c r="D36" s="1" t="s">
        <v>257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258</v>
      </c>
      <c r="B37" s="1" t="s">
        <v>259</v>
      </c>
      <c r="C37" s="1" t="s">
        <v>260</v>
      </c>
      <c r="D37" s="1" t="s">
        <v>261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262</v>
      </c>
      <c r="B38" s="1" t="s">
        <v>263</v>
      </c>
      <c r="C38" s="1" t="s">
        <v>264</v>
      </c>
      <c r="D38" s="1" t="s">
        <v>265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266</v>
      </c>
      <c r="B39" s="1" t="s">
        <v>267</v>
      </c>
      <c r="C39" s="1" t="s">
        <v>268</v>
      </c>
      <c r="D39" s="1" t="s">
        <v>269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270</v>
      </c>
      <c r="B40" s="1" t="s">
        <v>271</v>
      </c>
      <c r="C40" s="1" t="s">
        <v>272</v>
      </c>
      <c r="D40" s="1" t="s">
        <v>273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274</v>
      </c>
      <c r="B41" s="1" t="s">
        <v>275</v>
      </c>
      <c r="C41" s="1" t="s">
        <v>276</v>
      </c>
      <c r="D41" s="1" t="s">
        <v>277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278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279</v>
      </c>
      <c r="B43" s="1">
        <v>0.0</v>
      </c>
      <c r="C43" s="1" t="s">
        <v>280</v>
      </c>
      <c r="D43" s="1" t="s">
        <v>211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281</v>
      </c>
      <c r="B44" s="1">
        <v>0.0</v>
      </c>
      <c r="C44" s="1" t="s">
        <v>282</v>
      </c>
      <c r="D44" s="1" t="s">
        <v>283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284</v>
      </c>
      <c r="B45" s="1">
        <v>0.0</v>
      </c>
      <c r="C45" s="1" t="s">
        <v>285</v>
      </c>
      <c r="D45" s="1" t="s">
        <v>286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287</v>
      </c>
      <c r="B46" s="1">
        <v>0.0</v>
      </c>
      <c r="C46" s="1" t="s">
        <v>288</v>
      </c>
      <c r="D46" s="1" t="s">
        <v>289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290</v>
      </c>
      <c r="B47" s="1">
        <v>0.0</v>
      </c>
      <c r="C47" s="1" t="s">
        <v>288</v>
      </c>
      <c r="D47" s="1" t="s">
        <v>289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291</v>
      </c>
      <c r="B48" s="1">
        <v>0.0</v>
      </c>
      <c r="C48" s="1" t="s">
        <v>292</v>
      </c>
      <c r="D48" s="1" t="s">
        <v>293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294</v>
      </c>
      <c r="B49" s="1">
        <v>0.0</v>
      </c>
      <c r="C49" s="1" t="s">
        <v>292</v>
      </c>
      <c r="D49" s="1" t="s">
        <v>293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295</v>
      </c>
      <c r="B50" s="1">
        <v>0.0</v>
      </c>
      <c r="C50" s="1" t="s">
        <v>296</v>
      </c>
      <c r="D50" s="1" t="s">
        <v>297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298</v>
      </c>
      <c r="B51" s="1">
        <v>0.0</v>
      </c>
      <c r="C51" s="1" t="s">
        <v>299</v>
      </c>
      <c r="D51" s="1">
        <v>0.0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300</v>
      </c>
      <c r="B52" s="1">
        <v>0.0</v>
      </c>
      <c r="C52" s="1" t="s">
        <v>301</v>
      </c>
      <c r="D52" s="1" t="s">
        <v>302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303</v>
      </c>
      <c r="B53" s="1">
        <v>0.0</v>
      </c>
      <c r="C53" s="1" t="s">
        <v>304</v>
      </c>
      <c r="D53" s="1" t="s">
        <v>305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306</v>
      </c>
      <c r="B54" s="1">
        <v>0.0</v>
      </c>
      <c r="C54" s="1" t="s">
        <v>307</v>
      </c>
      <c r="D54" s="1" t="s">
        <v>308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309</v>
      </c>
      <c r="B55" s="1">
        <v>0.0</v>
      </c>
      <c r="C55" s="1" t="s">
        <v>310</v>
      </c>
      <c r="D55" s="1" t="s">
        <v>311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312</v>
      </c>
      <c r="B56" s="1">
        <v>0.0</v>
      </c>
      <c r="C56" s="1" t="s">
        <v>313</v>
      </c>
      <c r="D56" s="1" t="s">
        <v>314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315</v>
      </c>
      <c r="B57" s="1">
        <v>0.0</v>
      </c>
      <c r="C57" s="1">
        <v>0.0</v>
      </c>
      <c r="D57" s="1" t="s">
        <v>316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317</v>
      </c>
      <c r="B58" s="1">
        <v>0.0</v>
      </c>
      <c r="C58" s="1" t="s">
        <v>318</v>
      </c>
      <c r="D58" s="1" t="s">
        <v>319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320</v>
      </c>
      <c r="B59" s="1">
        <v>0.0</v>
      </c>
      <c r="C59" s="1">
        <v>0.0</v>
      </c>
      <c r="D59" s="1" t="s">
        <v>321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322</v>
      </c>
      <c r="B60" s="1">
        <v>0.0</v>
      </c>
      <c r="C60" s="1">
        <v>0.0</v>
      </c>
      <c r="D60" s="1" t="s">
        <v>323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324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325</v>
      </c>
      <c r="B62" s="1">
        <v>0.0</v>
      </c>
      <c r="C62" s="1">
        <v>0.0</v>
      </c>
      <c r="D62" s="1" t="s">
        <v>326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327</v>
      </c>
      <c r="B63" s="1">
        <v>0.0</v>
      </c>
      <c r="C63" s="1">
        <v>0.0</v>
      </c>
      <c r="D63" s="1" t="s">
        <v>328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329</v>
      </c>
      <c r="B64" s="1">
        <v>0.0</v>
      </c>
      <c r="C64" s="1">
        <v>0.0</v>
      </c>
      <c r="D64" s="1" t="s">
        <v>330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331</v>
      </c>
      <c r="B65" s="1">
        <v>0.0</v>
      </c>
      <c r="C65" s="1">
        <v>0.0</v>
      </c>
      <c r="D65" s="1" t="s">
        <v>332</v>
      </c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333</v>
      </c>
      <c r="B66" s="1">
        <v>0.0</v>
      </c>
      <c r="C66" s="1">
        <v>0.0</v>
      </c>
      <c r="D66" s="1" t="s">
        <v>332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334</v>
      </c>
      <c r="B67" s="1">
        <v>0.0</v>
      </c>
      <c r="C67" s="1">
        <v>0.0</v>
      </c>
      <c r="D67" s="1" t="s">
        <v>335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336</v>
      </c>
      <c r="B68" s="1">
        <v>0.0</v>
      </c>
      <c r="C68" s="1">
        <v>0.0</v>
      </c>
      <c r="D68" s="1" t="s">
        <v>335</v>
      </c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337</v>
      </c>
      <c r="B69" s="1">
        <v>0.0</v>
      </c>
      <c r="C69" s="1">
        <v>0.0</v>
      </c>
      <c r="D69" s="1" t="s">
        <v>338</v>
      </c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339</v>
      </c>
      <c r="B70" s="1">
        <v>0.0</v>
      </c>
      <c r="C70" s="1">
        <v>0.0</v>
      </c>
      <c r="D70" s="1" t="s">
        <v>340</v>
      </c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341</v>
      </c>
      <c r="B71" s="1">
        <v>0.0</v>
      </c>
      <c r="C71" s="1">
        <v>0.0</v>
      </c>
      <c r="D71" s="1" t="s">
        <v>342</v>
      </c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343</v>
      </c>
      <c r="B72" s="1">
        <v>0.0</v>
      </c>
      <c r="C72" s="1">
        <v>0.0</v>
      </c>
      <c r="D72" s="1" t="s">
        <v>344</v>
      </c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345</v>
      </c>
      <c r="B73" s="1">
        <v>0.0</v>
      </c>
      <c r="C73" s="1">
        <v>0.0</v>
      </c>
      <c r="D73" s="1" t="s">
        <v>346</v>
      </c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347</v>
      </c>
      <c r="B74" s="1">
        <v>0.0</v>
      </c>
      <c r="C74" s="1">
        <v>0.0</v>
      </c>
      <c r="D74" s="1" t="s">
        <v>348</v>
      </c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349</v>
      </c>
      <c r="B75" s="1">
        <v>0.0</v>
      </c>
      <c r="C75" s="1">
        <v>0.0</v>
      </c>
      <c r="D75" s="1" t="s">
        <v>350</v>
      </c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351</v>
      </c>
      <c r="B76" s="1">
        <v>0.0</v>
      </c>
      <c r="C76" s="1">
        <v>0.0</v>
      </c>
      <c r="D76" s="1" t="s">
        <v>352</v>
      </c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353</v>
      </c>
      <c r="B77" s="1">
        <v>0.0</v>
      </c>
      <c r="C77" s="1">
        <v>0.0</v>
      </c>
      <c r="D77" s="1" t="s">
        <v>354</v>
      </c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355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356</v>
      </c>
      <c r="B2" s="1" t="s">
        <v>357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358</v>
      </c>
      <c r="B3" s="1" t="s">
        <v>359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360</v>
      </c>
      <c r="B4" s="1" t="s">
        <v>357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358</v>
      </c>
      <c r="B5" s="1" t="s">
        <v>359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361</v>
      </c>
      <c r="B6" s="1" t="s">
        <v>359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362</v>
      </c>
      <c r="B7" s="1" t="s">
        <v>359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363</v>
      </c>
      <c r="B8" s="1" t="s">
        <v>359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364</v>
      </c>
      <c r="B9" s="1" t="s">
        <v>365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366</v>
      </c>
      <c r="B10" s="1" t="s">
        <v>365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367</v>
      </c>
      <c r="B11" s="1" t="s">
        <v>359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368</v>
      </c>
      <c r="B12" s="1" t="s">
        <v>369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370</v>
      </c>
      <c r="B13" s="1" t="s">
        <v>359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371</v>
      </c>
      <c r="B14" s="1" t="s">
        <v>359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372</v>
      </c>
      <c r="B15" s="1" t="s">
        <v>359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373</v>
      </c>
      <c r="B16" s="1" t="s">
        <v>359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374</v>
      </c>
      <c r="B17" s="1" t="s">
        <v>359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375</v>
      </c>
      <c r="B18" s="1" t="s">
        <v>359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376</v>
      </c>
      <c r="B19" s="1" t="s">
        <v>377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146</v>
      </c>
      <c r="B20" s="1" t="s">
        <v>359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378</v>
      </c>
      <c r="B21" s="1" t="s">
        <v>379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380</v>
      </c>
      <c r="B22" s="1" t="s">
        <v>359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99</v>
      </c>
      <c r="B23" s="1" t="s">
        <v>359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381</v>
      </c>
      <c r="B24" s="1" t="s">
        <v>382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383</v>
      </c>
      <c r="B25" s="1" t="s">
        <v>384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385</v>
      </c>
      <c r="B26" s="1" t="s">
        <v>359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386</v>
      </c>
      <c r="B2" s="1" t="s">
        <v>387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388</v>
      </c>
      <c r="B3" s="1" t="s">
        <v>389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390</v>
      </c>
      <c r="B4" s="1" t="s">
        <v>391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392</v>
      </c>
      <c r="B5" s="1" t="s">
        <v>393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394</v>
      </c>
      <c r="B6" s="1" t="s">
        <v>395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396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397</v>
      </c>
      <c r="B8" s="1" t="s">
        <v>398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399</v>
      </c>
      <c r="B9" s="4" t="s">
        <v>400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401</v>
      </c>
      <c r="B10" s="1" t="s">
        <v>402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403</v>
      </c>
      <c r="B11" s="1" t="s">
        <v>404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405</v>
      </c>
      <c r="B12" s="1" t="s">
        <v>402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406</v>
      </c>
      <c r="B13" s="1" t="s">
        <v>407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408</v>
      </c>
      <c r="B14" s="1" t="s">
        <v>409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410</v>
      </c>
      <c r="B15" s="1" t="s">
        <v>407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411</v>
      </c>
      <c r="B16" s="1" t="s">
        <v>412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413</v>
      </c>
      <c r="B17" s="1" t="s">
        <v>414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415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416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417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418</v>
      </c>
      <c r="B21" s="1">
        <v>0.3772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419</v>
      </c>
      <c r="B22" s="1">
        <v>0.4631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420</v>
      </c>
      <c r="B23" s="1">
        <v>0.3546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421</v>
      </c>
      <c r="B24" s="1">
        <v>0.574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422</v>
      </c>
      <c r="B25" s="1">
        <v>0.3772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423</v>
      </c>
      <c r="B26" s="1">
        <v>0.4631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424</v>
      </c>
      <c r="B27" s="1">
        <v>0.3546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425</v>
      </c>
      <c r="B28" s="1">
        <v>0.574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426</v>
      </c>
      <c r="B29" s="1">
        <v>-0.4608163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427</v>
      </c>
      <c r="B30" s="1">
        <v>9.2575256E7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428</v>
      </c>
      <c r="B31" s="1">
        <v>9.2575256E7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429</v>
      </c>
      <c r="B32" s="1">
        <v>2481626.0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430</v>
      </c>
      <c r="B33" s="1">
        <v>9993500.0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431</v>
      </c>
      <c r="B34" s="1">
        <v>9993500.0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432</v>
      </c>
      <c r="B35" s="1">
        <v>0.35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433</v>
      </c>
      <c r="B36" s="1">
        <v>0.4547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434</v>
      </c>
      <c r="B37" s="1">
        <v>100.0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435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436</v>
      </c>
      <c r="B39" s="1">
        <v>2.3396854E7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437</v>
      </c>
      <c r="B40" s="1">
        <v>0.351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438</v>
      </c>
      <c r="B41" s="1">
        <v>8.43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439</v>
      </c>
      <c r="B42" s="1">
        <v>0.9522142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440</v>
      </c>
      <c r="B43" s="1">
        <v>0.58152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441</v>
      </c>
      <c r="B44" s="1">
        <v>0.922265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442</v>
      </c>
      <c r="B45" s="1" t="s">
        <v>443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444</v>
      </c>
      <c r="B46" s="1">
        <v>4.5415972E7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445</v>
      </c>
      <c r="B47" s="1">
        <v>-1.4170799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446</v>
      </c>
      <c r="B48" s="1">
        <v>1.5838764E7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447</v>
      </c>
      <c r="B49" s="1">
        <v>5.18088E7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448</v>
      </c>
      <c r="B50" s="1">
        <v>256679.0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449</v>
      </c>
      <c r="B51" s="1">
        <v>77469.0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450</v>
      </c>
      <c r="B52" s="1">
        <v>1.7276544E9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451</v>
      </c>
      <c r="B53" s="1">
        <v>1.7303328E9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452</v>
      </c>
      <c r="B54" s="1">
        <v>0.0052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453</v>
      </c>
      <c r="B55" s="1">
        <v>0.63768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454</v>
      </c>
      <c r="B56" s="1">
        <v>0.06364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455</v>
      </c>
      <c r="B57" s="1">
        <v>0.56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456</v>
      </c>
      <c r="B58" s="1">
        <v>0.0057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457</v>
      </c>
      <c r="B59" s="1">
        <v>5.18088E7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458</v>
      </c>
      <c r="B60" s="1">
        <v>-0.041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459</v>
      </c>
      <c r="B61" s="1">
        <v>1.7039808E9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460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461</v>
      </c>
      <c r="B63" s="1">
        <v>1.7197056E9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462</v>
      </c>
      <c r="B64" s="1">
        <v>-3.4819E7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463</v>
      </c>
      <c r="B65" s="1">
        <v>-0.31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464</v>
      </c>
      <c r="B66" s="1">
        <v>-0.98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465</v>
      </c>
      <c r="B67" s="1" t="s">
        <v>466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467</v>
      </c>
      <c r="B68" s="1">
        <v>1.7074368E9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468</v>
      </c>
      <c r="B69" s="1">
        <v>1.848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469</v>
      </c>
      <c r="B70" s="1">
        <v>-119.516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470</v>
      </c>
      <c r="B71" s="1">
        <v>-0.92466664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471</v>
      </c>
      <c r="B72" s="1">
        <v>0.22263205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472</v>
      </c>
      <c r="B73" s="1" t="s">
        <v>473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474</v>
      </c>
      <c r="B74" s="1" t="s">
        <v>475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476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477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478</v>
      </c>
      <c r="B77" s="1" t="s">
        <v>479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480</v>
      </c>
      <c r="B78" s="1" t="s">
        <v>481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482</v>
      </c>
      <c r="B79" s="1">
        <v>1.5196554E9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483</v>
      </c>
      <c r="B80" s="1" t="s">
        <v>484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485</v>
      </c>
      <c r="B81" s="1" t="s">
        <v>486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487</v>
      </c>
      <c r="B82" s="1" t="s">
        <v>488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489</v>
      </c>
      <c r="B83" s="1" t="s">
        <v>490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491</v>
      </c>
      <c r="B84" s="1">
        <v>-1.8E7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492</v>
      </c>
      <c r="B85" s="1">
        <v>0.4516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493</v>
      </c>
      <c r="B86" s="1" t="s">
        <v>494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495</v>
      </c>
      <c r="B87" s="1">
        <v>1350000.0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496</v>
      </c>
      <c r="B88" s="1">
        <v>0.033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497</v>
      </c>
      <c r="B89" s="1">
        <v>-380000.0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498</v>
      </c>
      <c r="B90" s="1">
        <v>1.9073E7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499</v>
      </c>
      <c r="B91" s="1">
        <v>0.053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500</v>
      </c>
      <c r="B92" s="1">
        <v>0.128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501</v>
      </c>
      <c r="B93" s="1">
        <v>2.4571E7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502</v>
      </c>
      <c r="B94" s="1">
        <v>0.69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503</v>
      </c>
      <c r="B95" s="1">
        <v>-0.39855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504</v>
      </c>
      <c r="B96" s="1">
        <v>-17.73765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505</v>
      </c>
      <c r="B97" s="1">
        <v>8736000.0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506</v>
      </c>
      <c r="B98" s="1">
        <v>-447000.0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507</v>
      </c>
      <c r="B99" s="1">
        <v>0.044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508</v>
      </c>
      <c r="B100" s="1">
        <v>0.32676998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509</v>
      </c>
      <c r="B101" s="1">
        <v>-0.015470001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510</v>
      </c>
      <c r="B102" s="1">
        <v>-1.06364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511</v>
      </c>
      <c r="B103" s="1" t="s">
        <v>443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512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54</v>
      </c>
      <c r="B3" s="1">
        <v>0.0</v>
      </c>
      <c r="C3" s="1">
        <v>4.0</v>
      </c>
      <c r="D3" s="1">
        <v>10.0</v>
      </c>
      <c r="E3" s="1">
        <f>IF(D3*FORECAST(E2,B3:D3,B2:D2)&gt;0,FORECAST(E2,B3:D3,B2:D2),D3)*$X$1</f>
        <v>14.66666667</v>
      </c>
      <c r="F3" s="1">
        <f>IF(E3*FORECAST(F2,B3:E3,B2:E2)&gt;0,FORECAST(F2,B3:E3,B2:E2),E3)*$X$1</f>
        <v>19.66666667</v>
      </c>
      <c r="G3" s="1">
        <f>IF(F3*FORECAST(G2,B3:F3,B2:F2)&gt;0,FORECAST(G2,B3:F3,B2:F2),F3)*$X$1</f>
        <v>24.66666667</v>
      </c>
      <c r="H3" s="1">
        <f>IF(G3*FORECAST(H2,B3:G3,B2:G2)&gt;0,FORECAST(H2,B3:G3,B2:G2),G3)*$X$1</f>
        <v>29.66666667</v>
      </c>
      <c r="I3" s="1">
        <f>IF(H3*FORECAST(I2,B3:H3,B2:H2)&gt;0,FORECAST(I2,B3:H3,B2:H2),H3)*$X$1</f>
        <v>34.66666667</v>
      </c>
      <c r="J3" s="1">
        <f>IF(I3*FORECAST(J2,B3:I3,B2:I2)&gt;0,FORECAST(J2,B3:I3,B2:I2),I3)*$X$1</f>
        <v>39.66666667</v>
      </c>
      <c r="K3" s="1">
        <f>IF(J3*FORECAST(K2,B3:J3,B2:J2)&gt;0,FORECAST(K2,B3:J3,B2:J2),J3)*$X$1</f>
        <v>44.66666667</v>
      </c>
      <c r="L3" s="5">
        <f>IF(K3*FORECAST(L2,B3:K3,B2:K2)&gt;0,FORECAST(L2,B3:K3,B2:K2),K3)*$X$1</f>
        <v>49.66666667</v>
      </c>
      <c r="M3" s="5">
        <f>IF(L3*FORECAST(M2,B3:L3,B2:L2)&gt;0,FORECAST(M2,B3:L3,B2:L2),L3)*$X$1</f>
        <v>54.66666667</v>
      </c>
      <c r="N3" s="5">
        <f>IF(M3*FORECAST(N2,B3:M3,B2:M2)&gt;0,FORECAST(N2,B3:M3,B2:M2),M3)*$X$1</f>
        <v>59.66666667</v>
      </c>
      <c r="O3" s="5">
        <f>IF(N3*FORECAST(O2,B3:N3,B2:N2)&gt;0,FORECAST(O2,B3:N3,B2:N2),N3)*$X$1</f>
        <v>64.66666667</v>
      </c>
      <c r="P3" s="5">
        <f>IF(O3*FORECAST(P2,B3:O3,B2:O2)&gt;0,FORECAST(P2,B3:O3,B2:O2),O3)*$X$1</f>
        <v>69.66666667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98</v>
      </c>
      <c r="B4" s="1">
        <v>14.0</v>
      </c>
      <c r="C4" s="1">
        <v>12.0</v>
      </c>
      <c r="D4" s="1">
        <v>13.0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513</v>
      </c>
      <c r="B5" s="1">
        <v>13.0</v>
      </c>
      <c r="C5" s="1">
        <v>20.0</v>
      </c>
      <c r="D5" s="1">
        <v>24.0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514</v>
      </c>
      <c r="L7" s="1">
        <f>IF(P3*FORECAST(P2,B3:P3,B2:P2)&gt;0,FORECAST(P2,B3:P3,B2:P2),O3)*$X$1 * (1+0.02)/(0.0834-0.02)</f>
        <v>1120.820189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515</v>
      </c>
      <c r="L8" s="6">
        <f t="array" ref="L8">NPV(0.0834,F3:P3)</f>
        <v>285.9131662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516</v>
      </c>
      <c r="L9" s="6">
        <f t="array" ref="L9">NPV(0.0834,F16:P16)</f>
        <v>464.3642758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517</v>
      </c>
      <c r="L10" s="6">
        <f>L8 + L9</f>
        <v>750.277442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99</v>
      </c>
      <c r="L11" s="1">
        <v>13.0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518</v>
      </c>
      <c r="L12" s="6">
        <f>L10 - L11</f>
        <v>737.277442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519</v>
      </c>
      <c r="L13" s="1">
        <v>24.0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30.71989342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(1+0.02)/(0.0834-0.02)</f>
        <v>1120.820189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-22.0</v>
      </c>
      <c r="C3" s="1">
        <v>3.0</v>
      </c>
      <c r="D3" s="1">
        <v>-28.0</v>
      </c>
      <c r="E3" s="1">
        <f>IF(D3*FORECAST(E2,B3:D3,B2:D2)&gt;0,FORECAST(E2,B3:D3,B2:D2),D3)*$X$1</f>
        <v>-21.66666667</v>
      </c>
      <c r="F3" s="1">
        <f>IF(E3*FORECAST(F2,B3:E3,B2:E2)&gt;0,FORECAST(F2,B3:E3,B2:E2),E3)*$X$1</f>
        <v>-24.66666667</v>
      </c>
      <c r="G3" s="1">
        <f>IF(F3*FORECAST(G2,B3:F3,B2:F2)&gt;0,FORECAST(G2,B3:F3,B2:F2),F3)*$X$1</f>
        <v>-27.66666667</v>
      </c>
      <c r="H3" s="1">
        <f>IF(G3*FORECAST(H2,B3:G3,B2:G2)&gt;0,FORECAST(H2,B3:G3,B2:G2),G3)*$X$1</f>
        <v>-30.66666667</v>
      </c>
      <c r="I3" s="1">
        <f>IF(H3*FORECAST(I2,B3:H3,B2:H2)&gt;0,FORECAST(I2,B3:H3,B2:H2),H3)*$X$1</f>
        <v>-33.66666667</v>
      </c>
      <c r="J3" s="1">
        <f>IF(I3*FORECAST(J2,B3:I3,B2:I2)&gt;0,FORECAST(J2,B3:I3,B2:I2),I3)*$X$1</f>
        <v>-36.66666667</v>
      </c>
      <c r="K3" s="1">
        <f>IF(J3*FORECAST(K2,B3:J3,B2:J2)&gt;0,FORECAST(K2,B3:J3,B2:J2),J3)*$X$1</f>
        <v>-39.66666667</v>
      </c>
      <c r="L3" s="5">
        <f>IF(K3*FORECAST(L2,B3:K3,B2:K2)&gt;0,FORECAST(L2,B3:K3,B2:K2),K3)*$X$1</f>
        <v>-42.66666667</v>
      </c>
      <c r="M3" s="5">
        <f>IF(L3*FORECAST(M2,B3:L3,B2:L2)&gt;0,FORECAST(M2,B3:L3,B2:L2),L3)*$X$1</f>
        <v>-45.66666667</v>
      </c>
      <c r="N3" s="5">
        <f>IF(M3*FORECAST(N2,B3:M3,B2:M2)&gt;0,FORECAST(N2,B3:M3,B2:M2),M3)*$X$1</f>
        <v>-48.66666667</v>
      </c>
      <c r="O3" s="5">
        <f>IF(N3*FORECAST(O2,B3:N3,B2:N2)&gt;0,FORECAST(O2,B3:N3,B2:N2),N3)*$X$1</f>
        <v>-51.66666667</v>
      </c>
      <c r="P3" s="5">
        <f>IF(O3*FORECAST(P2,B3:O3,B2:O2)&gt;0,FORECAST(P2,B3:O3,B2:O2),O3)*$X$1</f>
        <v>-54.66666667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98</v>
      </c>
      <c r="B4" s="1">
        <v>14.0</v>
      </c>
      <c r="C4" s="1">
        <v>12.0</v>
      </c>
      <c r="D4" s="1">
        <v>13.0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513</v>
      </c>
      <c r="B5" s="1">
        <v>13.0</v>
      </c>
      <c r="C5" s="1">
        <v>20.0</v>
      </c>
      <c r="D5" s="1">
        <v>24.0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514</v>
      </c>
      <c r="L7" s="1">
        <f>IF(P3*FORECAST(P2,B3:P3,B2:P2)&gt;0,FORECAST(P2,B3:P3,B2:P2),O3)*$X$1 * (1+0.02)/(0.0834-0.02)</f>
        <v>-879.4952681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515</v>
      </c>
      <c r="L8" s="6">
        <f t="array" ref="L8">NPV(0.0834,F3:P3)</f>
        <v>-261.9065258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516</v>
      </c>
      <c r="L9" s="6">
        <f t="array" ref="L9">NPV(0.0834,F16:P16)</f>
        <v>-364.381537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517</v>
      </c>
      <c r="L10" s="6">
        <f>L8 + L9</f>
        <v>-626.2880628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99</v>
      </c>
      <c r="L11" s="1">
        <v>13.0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518</v>
      </c>
      <c r="L12" s="6">
        <f>L10 - L11</f>
        <v>-639.2880628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519</v>
      </c>
      <c r="L13" s="1">
        <v>24.0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-26.63700262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(1+0.02)/(0.0834-0.02)</f>
        <v>-879.4952681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