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<sst xmlns="http://schemas.openxmlformats.org/spreadsheetml/2006/main" count="954" uniqueCount="786">
  <si>
    <t>ticker</t>
  </si>
  <si>
    <t>GROV</t>
  </si>
  <si>
    <t>nombre</t>
  </si>
  <si>
    <t>GROVE COLLABORATIVE HOLDI</t>
  </si>
  <si>
    <t>empresa</t>
  </si>
  <si>
    <t>Internet Services</t>
  </si>
  <si>
    <t>Open</t>
  </si>
  <si>
    <t>Target Price</t>
  </si>
  <si>
    <t>Upside</t>
  </si>
  <si>
    <t>-742.48%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</si>
  <si>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</si>
  <si>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</si>
  <si>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</si>
  <si>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</si>
  <si>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</si>
  <si>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</si>
  <si>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</si>
  <si>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</si>
  <si>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</si>
  <si>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</si>
  <si>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</si>
  <si>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</si>
  <si>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</si>
  <si>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</si>
  <si>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</si>
  <si>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</si>
  <si>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</si>
  <si>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</si>
  <si>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</si>
  <si>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</si>
  <si>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</si>
  <si>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</si>
  <si>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</si>
  <si>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</si>
  <si>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</si>
  <si>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</si>
  <si>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</si>
  <si>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</si>
  <si>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</si>
  <si>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</si>
  <si>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</si>
  <si>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</si>
  <si>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</si>
  <si>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</si>
  <si>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</si>
  <si>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</si>
  <si>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</si>
  <si>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</si>
  <si>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</si>
  <si>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</si>
  <si>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</si>
  <si>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</si>
  <si>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</si>
  <si>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</si>
  <si>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</si>
  <si>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</si>
  <si>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</si>
  <si>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</si>
  <si>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</si>
  <si>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</si>
  <si>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</si>
  <si>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</si>
  <si>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</si>
  <si>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</si>
  <si>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</si>
  <si>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</si>
  <si>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</si>
  <si>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</si>
  <si>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</si>
  <si>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</si>
  <si>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</si>
  <si>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</si>
  <si>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</si>
  <si>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</si>
  <si>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</si>
  <si>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</si>
  <si>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</si>
  <si>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</si>
  <si>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</si>
  <si>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</si>
  <si>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</si>
  <si>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</si>
  <si>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</si>
  <si>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</si>
  <si>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</si>
  <si>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</si>
  <si>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</si>
  <si>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</si>
  <si>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-367.33</t>
  </si>
  <si>
    <t>-47.17</t>
  </si>
  <si>
    <t>-57.28</t>
  </si>
  <si>
    <t>0.75</t>
  </si>
  <si>
    <t>0.21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</si>
  <si>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</si>
  <si>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</si>
  <si>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</si>
  <si>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</si>
  <si>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</si>
  <si>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</si>
  <si>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</si>
  <si>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</si>
  <si>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</si>
  <si>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</si>
  <si>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</si>
  <si>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</si>
  <si>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</si>
  <si>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</si>
  <si>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</si>
  <si>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</si>
  <si>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</si>
  <si>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</si>
  <si>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</si>
  <si>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</si>
  <si>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</si>
  <si>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</si>
  <si>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</si>
  <si>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</si>
  <si>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</si>
  <si>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</si>
  <si>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</si>
  <si>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</si>
  <si>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</si>
  <si>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</si>
  <si>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</si>
  <si>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</si>
  <si>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</si>
  <si>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</si>
  <si>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</si>
  <si>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-216.86</t>
  </si>
  <si>
    <t>-79.08</t>
  </si>
  <si>
    <t>-93.23</t>
  </si>
  <si>
    <t>-4.85</t>
  </si>
  <si>
    <t>-1.28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</si>
  <si>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</si>
  <si>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</si>
  <si>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</si>
  <si>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</si>
  <si>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</si>
  <si>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</si>
  <si>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-137.75</t>
  </si>
  <si>
    <t>-49.4</t>
  </si>
  <si>
    <t>-57.81</t>
  </si>
  <si>
    <t>-4.51</t>
  </si>
  <si>
    <t>-0.84</t>
  </si>
  <si>
    <t>Normalized Diluted EPS</t>
  </si>
  <si>
    <t>EBITDA</t>
  </si>
  <si>
    <t>EBITA</t>
  </si>
  <si>
    <t>EBIT</t>
  </si>
  <si>
    <t>EBITDAR</t>
  </si>
  <si>
    <t>Effective Tax Rate - (Ratio)</t>
  </si>
  <si>
    <t>-0.01</t>
  </si>
  <si>
    <t>-0.06</t>
  </si>
  <si>
    <t>-0.04</t>
  </si>
  <si>
    <t>-0.09</t>
  </si>
  <si>
    <t>Normalized Net Income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</si>
  <si>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</si>
  <si>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</si>
  <si>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</si>
  <si>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</si>
  <si>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</si>
  <si>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</si>
  <si>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</si>
  <si>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</si>
  <si>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</si>
  <si>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</si>
  <si>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</si>
  <si>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</si>
  <si>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</si>
  <si>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-23.25</t>
  </si>
  <si>
    <t>-35.62</t>
  </si>
  <si>
    <t>-45.29</t>
  </si>
  <si>
    <t>-13.57</t>
  </si>
  <si>
    <t>Return on Total Capital</t>
  </si>
  <si>
    <t>-36.07</t>
  </si>
  <si>
    <t>-47.79</t>
  </si>
  <si>
    <t>-68.84</t>
  </si>
  <si>
    <t>-20.47</t>
  </si>
  <si>
    <t>Return On Equity %</t>
  </si>
  <si>
    <t>-95.74</t>
  </si>
  <si>
    <t>-144.37</t>
  </si>
  <si>
    <t>-278.64</t>
  </si>
  <si>
    <t>-193.63</t>
  </si>
  <si>
    <t>Return on Common Equity</t>
  </si>
  <si>
    <t>23.45</t>
  </si>
  <si>
    <t>34.15</t>
  </si>
  <si>
    <t>40.82</t>
  </si>
  <si>
    <t>-256.37</t>
  </si>
  <si>
    <t>Margin Analysis</t>
  </si>
  <si>
    <t>Gross Profit Margin %</t>
  </si>
  <si>
    <t>35.79</t>
  </si>
  <si>
    <t>48.32</t>
  </si>
  <si>
    <t>49.13</t>
  </si>
  <si>
    <t>48.1</t>
  </si>
  <si>
    <t>52.98</t>
  </si>
  <si>
    <t>SG&amp;A Margin</t>
  </si>
  <si>
    <t>99.95</t>
  </si>
  <si>
    <t>61.45</t>
  </si>
  <si>
    <t>76.61</t>
  </si>
  <si>
    <t>81.65</t>
  </si>
  <si>
    <t>60.25</t>
  </si>
  <si>
    <t>EBITDA Margin %</t>
  </si>
  <si>
    <t>-69.28</t>
  </si>
  <si>
    <t>-17.59</t>
  </si>
  <si>
    <t>-32.93</t>
  </si>
  <si>
    <t>-39.52</t>
  </si>
  <si>
    <t>-12.94</t>
  </si>
  <si>
    <t>EBITA Margin %</t>
  </si>
  <si>
    <t>-69.99</t>
  </si>
  <si>
    <t>-18.25</t>
  </si>
  <si>
    <t>-33.58</t>
  </si>
  <si>
    <t>-40.18</t>
  </si>
  <si>
    <t>-13.6</t>
  </si>
  <si>
    <t>EBIT Margin %</t>
  </si>
  <si>
    <t>Income From Continuing Operations Margin %</t>
  </si>
  <si>
    <t>-70.04</t>
  </si>
  <si>
    <t>-19.84</t>
  </si>
  <si>
    <t>-35.42</t>
  </si>
  <si>
    <t>-27.28</t>
  </si>
  <si>
    <t>-16.67</t>
  </si>
  <si>
    <t>Net Income Margin %</t>
  </si>
  <si>
    <t>Net Avail. For Common Margin %</t>
  </si>
  <si>
    <t>-17.13</t>
  </si>
  <si>
    <t>Normalized Net Income Margin</t>
  </si>
  <si>
    <t>-44.49</t>
  </si>
  <si>
    <t>-12.39</t>
  </si>
  <si>
    <t>-21.96</t>
  </si>
  <si>
    <t>-25.4</t>
  </si>
  <si>
    <t>-11.31</t>
  </si>
  <si>
    <t>Levered Free Cash Flow Margin</t>
  </si>
  <si>
    <t>-17.44</t>
  </si>
  <si>
    <t>-22.01</t>
  </si>
  <si>
    <t>-12.36</t>
  </si>
  <si>
    <t>-4.72</t>
  </si>
  <si>
    <t>Unlevered Free Cash Flow Margin</t>
  </si>
  <si>
    <t>-16.48</t>
  </si>
  <si>
    <t>-21.16</t>
  </si>
  <si>
    <t>-10.47</t>
  </si>
  <si>
    <t>Asset Turnover</t>
  </si>
  <si>
    <t>2.04</t>
  </si>
  <si>
    <t>1.7</t>
  </si>
  <si>
    <t>1.8</t>
  </si>
  <si>
    <t>1.6</t>
  </si>
  <si>
    <t>Fixed Assets Turnover</t>
  </si>
  <si>
    <t>13.48</t>
  </si>
  <si>
    <t>10.03</t>
  </si>
  <si>
    <t>10.04</t>
  </si>
  <si>
    <t>10.77</t>
  </si>
  <si>
    <t>Inventory Turnover (Average Inventory)</t>
  </si>
  <si>
    <t>4.93</t>
  </si>
  <si>
    <t>3.86</t>
  </si>
  <si>
    <t>3.39</t>
  </si>
  <si>
    <t>3.34</t>
  </si>
  <si>
    <t>Short Term Liquidity</t>
  </si>
  <si>
    <t>Current Ratio</t>
  </si>
  <si>
    <t>0.83</t>
  </si>
  <si>
    <t>3.61</t>
  </si>
  <si>
    <t>2.47</t>
  </si>
  <si>
    <t>3.54</t>
  </si>
  <si>
    <t>Quick Ratio</t>
  </si>
  <si>
    <t>0.44</t>
  </si>
  <si>
    <t>2.8</t>
  </si>
  <si>
    <t>1.13</t>
  </si>
  <si>
    <t>1.41</t>
  </si>
  <si>
    <t>Operating Cash Flow to Current Liabilities</t>
  </si>
  <si>
    <t>-1.48</t>
  </si>
  <si>
    <t>-1.32</t>
  </si>
  <si>
    <t>-1.84</t>
  </si>
  <si>
    <t>-1.67</t>
  </si>
  <si>
    <t>-0.23</t>
  </si>
  <si>
    <t>Days Outstanding Inventory (Average Inventory)</t>
  </si>
  <si>
    <t>74.17</t>
  </si>
  <si>
    <t>94.47</t>
  </si>
  <si>
    <t>107.82</t>
  </si>
  <si>
    <t>109.14</t>
  </si>
  <si>
    <t>Average Days Payable Outstanding</t>
  </si>
  <si>
    <t>57.17</t>
  </si>
  <si>
    <t>40.59</t>
  </si>
  <si>
    <t>37.37</t>
  </si>
  <si>
    <t>32.17</t>
  </si>
  <si>
    <t>Long Term Solvency</t>
  </si>
  <si>
    <t>Total Debt/Equity</t>
  </si>
  <si>
    <t>38.35</t>
  </si>
  <si>
    <t>248.48</t>
  </si>
  <si>
    <t>305.63</t>
  </si>
  <si>
    <t>494.18</t>
  </si>
  <si>
    <t>Total Debt / Total Capital</t>
  </si>
  <si>
    <t>104.29</t>
  </si>
  <si>
    <t>27.72</t>
  </si>
  <si>
    <t>71.3</t>
  </si>
  <si>
    <t>75.35</t>
  </si>
  <si>
    <t>83.17</t>
  </si>
  <si>
    <t>LT Debt/Equity</t>
  </si>
  <si>
    <t>-281.81</t>
  </si>
  <si>
    <t>35.15</t>
  </si>
  <si>
    <t>209.22</t>
  </si>
  <si>
    <t>289.5</t>
  </si>
  <si>
    <t>474.93</t>
  </si>
  <si>
    <t>Long-Term Debt / Total Capital</t>
  </si>
  <si>
    <t>12.08</t>
  </si>
  <si>
    <t>25.4</t>
  </si>
  <si>
    <t>60.04</t>
  </si>
  <si>
    <t>71.37</t>
  </si>
  <si>
    <t>79.93</t>
  </si>
  <si>
    <t>Total Liabilities / Total Assets</t>
  </si>
  <si>
    <t>43.71</t>
  </si>
  <si>
    <t>80.04</t>
  </si>
  <si>
    <t>84.76</t>
  </si>
  <si>
    <t>87.98</t>
  </si>
  <si>
    <t>EBIT / Interest Expense</t>
  </si>
  <si>
    <t>-42.35</t>
  </si>
  <si>
    <t>-11.86</t>
  </si>
  <si>
    <t>-24.77</t>
  </si>
  <si>
    <t>-13.34</t>
  </si>
  <si>
    <t>-2.19</t>
  </si>
  <si>
    <t>EBITDA / Interest Expense</t>
  </si>
  <si>
    <t>-41.92</t>
  </si>
  <si>
    <t>-10.07</t>
  </si>
  <si>
    <t>-22.75</t>
  </si>
  <si>
    <t>-12.25</t>
  </si>
  <si>
    <t>-1.62</t>
  </si>
  <si>
    <t>(EBITDA - Capex) / Interest Expense</t>
  </si>
  <si>
    <t>-44.71</t>
  </si>
  <si>
    <t>-10.93</t>
  </si>
  <si>
    <t>-23.86</t>
  </si>
  <si>
    <t>-12.69</t>
  </si>
  <si>
    <t>-1.81</t>
  </si>
  <si>
    <t>Total Debt / EBITDA</t>
  </si>
  <si>
    <t>-0.13</t>
  </si>
  <si>
    <t>-1.03</t>
  </si>
  <si>
    <t>-0.76</t>
  </si>
  <si>
    <t>-0.68</t>
  </si>
  <si>
    <t>-3.44</t>
  </si>
  <si>
    <t>Net Debt / EBITDA</t>
  </si>
  <si>
    <t>0.1</t>
  </si>
  <si>
    <t>2.09</t>
  </si>
  <si>
    <t>-0.1</t>
  </si>
  <si>
    <t>-0.12</t>
  </si>
  <si>
    <t>Total Debt / (EBITDA - Capex)</t>
  </si>
  <si>
    <t>-0.95</t>
  </si>
  <si>
    <t>-0.73</t>
  </si>
  <si>
    <t>-0.66</t>
  </si>
  <si>
    <t>-3.09</t>
  </si>
  <si>
    <t>Net Debt / (EBITDA - Capex)</t>
  </si>
  <si>
    <t>0.09</t>
  </si>
  <si>
    <t>1.93</t>
  </si>
  <si>
    <t>-0.11</t>
  </si>
  <si>
    <t>Growth Over Prior Year</t>
  </si>
  <si>
    <t>Total Revenues, 1 Yr. Growth %</t>
  </si>
  <si>
    <t>56.26</t>
  </si>
  <si>
    <t>5.33</t>
  </si>
  <si>
    <t>-16.2</t>
  </si>
  <si>
    <t>-19.36</t>
  </si>
  <si>
    <t>Gross Profit, 1 Yr. Growth %</t>
  </si>
  <si>
    <t>110.95</t>
  </si>
  <si>
    <t>7.1</t>
  </si>
  <si>
    <t>-17.96</t>
  </si>
  <si>
    <t>-11.18</t>
  </si>
  <si>
    <t>EBITDA, 1 Yr. Growth %</t>
  </si>
  <si>
    <t>-60.33</t>
  </si>
  <si>
    <t>97.2</t>
  </si>
  <si>
    <t>0.56</t>
  </si>
  <si>
    <t>-75.85</t>
  </si>
  <si>
    <t>EBITA, 1 Yr. Growth %</t>
  </si>
  <si>
    <t>-59.25</t>
  </si>
  <si>
    <t>93.79</t>
  </si>
  <si>
    <t>0.25</t>
  </si>
  <si>
    <t>-74.99</t>
  </si>
  <si>
    <t>EBIT, 1 Yr. Growth %</t>
  </si>
  <si>
    <t>Earnings From Cont. Operations, 1 Yr. Growth %</t>
  </si>
  <si>
    <t>-55.74</t>
  </si>
  <si>
    <t>88.07</t>
  </si>
  <si>
    <t>-35.45</t>
  </si>
  <si>
    <t>-50.71</t>
  </si>
  <si>
    <t>Net Income, 1 Yr. Growth %</t>
  </si>
  <si>
    <t>Normalized Net Income, 1 Yr. Growth %</t>
  </si>
  <si>
    <t>-56.48</t>
  </si>
  <si>
    <t>86.68</t>
  </si>
  <si>
    <t>-3.07</t>
  </si>
  <si>
    <t>-38.34</t>
  </si>
  <si>
    <t>Diluted EPS Before Extra, 1 Yr. Growth %</t>
  </si>
  <si>
    <t>-63.53</t>
  </si>
  <si>
    <t>17.89</t>
  </si>
  <si>
    <t>-93.89</t>
  </si>
  <si>
    <t>-73.66</t>
  </si>
  <si>
    <t>Inventory, 1 Yr. Growth %</t>
  </si>
  <si>
    <t>56.72</t>
  </si>
  <si>
    <t>16.9</t>
  </si>
  <si>
    <t>-18.95</t>
  </si>
  <si>
    <t>-34.8</t>
  </si>
  <si>
    <t>Net Property, Plant and Equip., 1 Yr. Growth %</t>
  </si>
  <si>
    <t>167.45</t>
  </si>
  <si>
    <t>-5.56</t>
  </si>
  <si>
    <t>-27.6</t>
  </si>
  <si>
    <t>-21.03</t>
  </si>
  <si>
    <t>Total Assets, 1 Yr. Growth %</t>
  </si>
  <si>
    <t>207.54</t>
  </si>
  <si>
    <t>-32.35</t>
  </si>
  <si>
    <t>-4.62</t>
  </si>
  <si>
    <t>-13.39</t>
  </si>
  <si>
    <t>Tangible Book Value, 1 Yr. Growth %</t>
  </si>
  <si>
    <t>22.81</t>
  </si>
  <si>
    <t>34.34</t>
  </si>
  <si>
    <t>-105.82</t>
  </si>
  <si>
    <t>-69.39</t>
  </si>
  <si>
    <t>Common Equity, 1 Yr. Growth %</t>
  </si>
  <si>
    <t>Cash From Operations, 1 Yr. Growth %</t>
  </si>
  <si>
    <t>-32.97</t>
  </si>
  <si>
    <t>51.92</t>
  </si>
  <si>
    <t>-24.26</t>
  </si>
  <si>
    <t>-91.7</t>
  </si>
  <si>
    <t>Capital Expenditures, 1 Yr. Growth %</t>
  </si>
  <si>
    <t>-55.14</t>
  </si>
  <si>
    <t>19.67</t>
  </si>
  <si>
    <t>-26.8</t>
  </si>
  <si>
    <t>-29.3</t>
  </si>
  <si>
    <t>Levered Free Cash Flow, 1 Yr. Growth %</t>
  </si>
  <si>
    <t>32.95</t>
  </si>
  <si>
    <t>-52.96</t>
  </si>
  <si>
    <t>-74.03</t>
  </si>
  <si>
    <t>Unlevered Free Cash Flow, 1 Yr. Growth %</t>
  </si>
  <si>
    <t>35.29</t>
  </si>
  <si>
    <t>-58.53</t>
  </si>
  <si>
    <t>-94.68</t>
  </si>
  <si>
    <t>Compound Annual Growth Rate Over Two Years</t>
  </si>
  <si>
    <t>Total Revenues, 2 Yr. CAGR %</t>
  </si>
  <si>
    <t>28.29</t>
  </si>
  <si>
    <t>-6.05</t>
  </si>
  <si>
    <t>-17.8</t>
  </si>
  <si>
    <t>Gross Profit, 2 Yr. CAGR %</t>
  </si>
  <si>
    <t>50.31</t>
  </si>
  <si>
    <t>-6.26</t>
  </si>
  <si>
    <t>-14.64</t>
  </si>
  <si>
    <t>EBITDA, 2 Yr. CAGR %</t>
  </si>
  <si>
    <t>-11.55</t>
  </si>
  <si>
    <t>-48.48</t>
  </si>
  <si>
    <t>EBITA, 2 Yr. CAGR %</t>
  </si>
  <si>
    <t>-11.13</t>
  </si>
  <si>
    <t>39.38</t>
  </si>
  <si>
    <t>-47.69</t>
  </si>
  <si>
    <t>EBIT, 2 Yr. CAGR %</t>
  </si>
  <si>
    <t>Earnings From Cont. Operations, 2 Yr. CAGR %</t>
  </si>
  <si>
    <t>-8.26</t>
  </si>
  <si>
    <t>10.18</t>
  </si>
  <si>
    <t>-43.6</t>
  </si>
  <si>
    <t>Net Income, 2 Yr. CAGR %</t>
  </si>
  <si>
    <t>Normalized Net Income, 2 Yr. CAGR %</t>
  </si>
  <si>
    <t>-9.37</t>
  </si>
  <si>
    <t>34.52</t>
  </si>
  <si>
    <t>-40.99</t>
  </si>
  <si>
    <t>Diluted EPS Before Extra, 2 Yr. CAGR %</t>
  </si>
  <si>
    <t>-34.43</t>
  </si>
  <si>
    <t>-73.16</t>
  </si>
  <si>
    <t>-87.31</t>
  </si>
  <si>
    <t>Inventory, 2 Yr. CAGR %</t>
  </si>
  <si>
    <t>35.35</t>
  </si>
  <si>
    <t>-2.66</t>
  </si>
  <si>
    <t>-27.31</t>
  </si>
  <si>
    <t>Net Property, Plant and Equip., 2 Yr. CAGR %</t>
  </si>
  <si>
    <t>58.93</t>
  </si>
  <si>
    <t>-17.31</t>
  </si>
  <si>
    <t>-24.39</t>
  </si>
  <si>
    <t>Total Assets, 2 Yr. CAGR %</t>
  </si>
  <si>
    <t>44.24</t>
  </si>
  <si>
    <t>-19.67</t>
  </si>
  <si>
    <t>-9.11</t>
  </si>
  <si>
    <t>Tangible Book Value, 2 Yr. CAGR %</t>
  </si>
  <si>
    <t>28.45</t>
  </si>
  <si>
    <t>-72.05</t>
  </si>
  <si>
    <t>-86.66</t>
  </si>
  <si>
    <t>Common Equity, 2 Yr. CAGR %</t>
  </si>
  <si>
    <t>Cash From Operations, 2 Yr. CAGR %</t>
  </si>
  <si>
    <t>0.91</t>
  </si>
  <si>
    <t>7.27</t>
  </si>
  <si>
    <t>-74.92</t>
  </si>
  <si>
    <t>Capital Expenditures, 2 Yr. CAGR %</t>
  </si>
  <si>
    <t>-26.73</t>
  </si>
  <si>
    <t>-6.41</t>
  </si>
  <si>
    <t>-28.06</t>
  </si>
  <si>
    <t>Levered Free Cash Flow, 2 Yr. CAGR %</t>
  </si>
  <si>
    <t>-20.92</t>
  </si>
  <si>
    <t>-61.94</t>
  </si>
  <si>
    <t>Unlevered Free Cash Flow, 2 Yr. CAGR %</t>
  </si>
  <si>
    <t>-25.09</t>
  </si>
  <si>
    <t>-83.59</t>
  </si>
  <si>
    <t>Compound Annual Growth Rate Over Three Years</t>
  </si>
  <si>
    <t>Total Revenues, 3 Yr. CAGR %</t>
  </si>
  <si>
    <t>11.31</t>
  </si>
  <si>
    <t>-10.71</t>
  </si>
  <si>
    <t>Gross Profit, 3 Yr. CAGR %</t>
  </si>
  <si>
    <t>22.84</t>
  </si>
  <si>
    <t>-7.93</t>
  </si>
  <si>
    <t>EBITDA, 3 Yr. CAGR %</t>
  </si>
  <si>
    <t>-7.68</t>
  </si>
  <si>
    <t>-19.41</t>
  </si>
  <si>
    <t>EBITA, 3 Yr. CAGR %</t>
  </si>
  <si>
    <t>-7.49</t>
  </si>
  <si>
    <t>-19.06</t>
  </si>
  <si>
    <t>EBIT, 3 Yr. CAGR %</t>
  </si>
  <si>
    <t>Earnings From Cont. Operations, 3 Yr. CAGR %</t>
  </si>
  <si>
    <t>-18.41</t>
  </si>
  <si>
    <t>-15.74</t>
  </si>
  <si>
    <t>Net Income, 3 Yr. CAGR %</t>
  </si>
  <si>
    <t>Normalized Net Income, 3 Yr. CAGR %</t>
  </si>
  <si>
    <t>-7.31</t>
  </si>
  <si>
    <t>-13.38</t>
  </si>
  <si>
    <t>Diluted EPS Before Extra, 3 Yr. CAGR %</t>
  </si>
  <si>
    <t>-71.83</t>
  </si>
  <si>
    <t>-73.32</t>
  </si>
  <si>
    <t>Inventory, 3 Yr. CAGR %</t>
  </si>
  <si>
    <t>14.08</t>
  </si>
  <si>
    <t>-14.83</t>
  </si>
  <si>
    <t>Net Property, Plant and Equip., 3 Yr. CAGR %</t>
  </si>
  <si>
    <t>22.28</t>
  </si>
  <si>
    <t>-18.57</t>
  </si>
  <si>
    <t>Total Assets, 3 Yr. CAGR %</t>
  </si>
  <si>
    <t>25.67</t>
  </si>
  <si>
    <t>-17.63</t>
  </si>
  <si>
    <t>Tangible Book Value, 3 Yr. CAGR %</t>
  </si>
  <si>
    <t>-54.22</t>
  </si>
  <si>
    <t>-71.19</t>
  </si>
  <si>
    <t>Common Equity, 3 Yr. CAGR %</t>
  </si>
  <si>
    <t>Cash From Operations, 3 Yr. CAGR %</t>
  </si>
  <si>
    <t>-8.29</t>
  </si>
  <si>
    <t>-54.28</t>
  </si>
  <si>
    <t>Capital Expenditures, 3 Yr. CAGR %</t>
  </si>
  <si>
    <t>-26.75</t>
  </si>
  <si>
    <t>-14.76</t>
  </si>
  <si>
    <t>Levered Free Cash Flow, 3 Yr. CAGR %</t>
  </si>
  <si>
    <t>-42.25</t>
  </si>
  <si>
    <t>Unlevered Free Cash Flow, 3 Yr. CAGR %</t>
  </si>
  <si>
    <t>-66.86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</si>
  <si>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</si>
  <si>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</si>
  <si>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</si>
  <si>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</si>
  <si>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</si>
  <si>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</si>
  <si>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</si>
  <si>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496.6</t>
  </si>
  <si>
    <t>71.43</t>
  </si>
  <si>
    <t>66.29</t>
  </si>
  <si>
    <t>57.45</t>
  </si>
  <si>
    <t>-</t>
  </si>
  <si>
    <t>Change</t>
  </si>
  <si>
    <t>-85.62%</t>
  </si>
  <si>
    <t>-7.2%</t>
  </si>
  <si>
    <t>-13.33%</t>
  </si>
  <si>
    <t>0%</t>
  </si>
  <si>
    <t>Enterprise Value (EV)
                                    1</t>
  </si>
  <si>
    <t>-9.653</t>
  </si>
  <si>
    <t>43.09</t>
  </si>
  <si>
    <t>35.55</t>
  </si>
  <si>
    <t>33.65</t>
  </si>
  <si>
    <t>-101.94%</t>
  </si>
  <si>
    <t>-546.33%</t>
  </si>
  <si>
    <t>-17.48%</t>
  </si>
  <si>
    <t>-5.34%</t>
  </si>
  <si>
    <t>70.72%</t>
  </si>
  <si>
    <t>P/E ratio</t>
  </si>
  <si>
    <t>-0.53x</t>
  </si>
  <si>
    <t>-0.41x</t>
  </si>
  <si>
    <t>-1.38x</t>
  </si>
  <si>
    <t>-2.56x</t>
  </si>
  <si>
    <t>-2.92x</t>
  </si>
  <si>
    <t>-3.95x</t>
  </si>
  <si>
    <t>PBR</t>
  </si>
  <si>
    <t>PEG</t>
  </si>
  <si>
    <t>0x</t>
  </si>
  <si>
    <t>0.2x</t>
  </si>
  <si>
    <t>Capitalization / Revenue</t>
  </si>
  <si>
    <t>0.22x</t>
  </si>
  <si>
    <t>0.26x</t>
  </si>
  <si>
    <t>0.28x</t>
  </si>
  <si>
    <t>EV / Revenue</t>
  </si>
  <si>
    <t>-0.03x</t>
  </si>
  <si>
    <t>0.17x</t>
  </si>
  <si>
    <t>0.18x</t>
  </si>
  <si>
    <t>0.16x</t>
  </si>
  <si>
    <t>EV / EBITDA</t>
  </si>
  <si>
    <t>0.12x</t>
  </si>
  <si>
    <t>-4.69x</t>
  </si>
  <si>
    <t>14.9x</t>
  </si>
  <si>
    <t>8.54x</t>
  </si>
  <si>
    <t>6.87x</t>
  </si>
  <si>
    <t>EV / EBIT</t>
  </si>
  <si>
    <t>0.07x</t>
  </si>
  <si>
    <t>-1.22x</t>
  </si>
  <si>
    <t>-1.82x</t>
  </si>
  <si>
    <t>-2.2x</t>
  </si>
  <si>
    <t>-7.09x</t>
  </si>
  <si>
    <t>EV / FCF</t>
  </si>
  <si>
    <t>96,069x</t>
  </si>
  <si>
    <t>FCF Yield</t>
  </si>
  <si>
    <t>Dividend per Share
                                    2</t>
  </si>
  <si>
    <t>Rate of return</t>
  </si>
  <si>
    <t>EPS
                                    2</t>
  </si>
  <si>
    <t>-93.25</t>
  </si>
  <si>
    <t>-0.57</t>
  </si>
  <si>
    <t>-0.5</t>
  </si>
  <si>
    <t>-0.37</t>
  </si>
  <si>
    <t>Distribution rate</t>
  </si>
  <si>
    <t>Net sales
                                    1</t>
  </si>
  <si>
    <t>321.5</t>
  </si>
  <si>
    <t>259.3</t>
  </si>
  <si>
    <t>202.7</t>
  </si>
  <si>
    <t>204.4</t>
  </si>
  <si>
    <t>220</t>
  </si>
  <si>
    <t>EBITDA
                                    1</t>
  </si>
  <si>
    <t>-79.85</t>
  </si>
  <si>
    <t>-9.183</t>
  </si>
  <si>
    <t>2.392</t>
  </si>
  <si>
    <t>3.938</t>
  </si>
  <si>
    <t>8.364</t>
  </si>
  <si>
    <t>EBIT
                                    1</t>
  </si>
  <si>
    <t>-141</t>
  </si>
  <si>
    <t>-35.26</t>
  </si>
  <si>
    <t>-19.5</t>
  </si>
  <si>
    <t>-15.33</t>
  </si>
  <si>
    <t>-8.104</t>
  </si>
  <si>
    <t>Net income
                                    1</t>
  </si>
  <si>
    <t>-135.9</t>
  </si>
  <si>
    <t>-87.72</t>
  </si>
  <si>
    <t>-43.23</t>
  </si>
  <si>
    <t>-21.8</t>
  </si>
  <si>
    <t>-18.86</t>
  </si>
  <si>
    <t>-13.64</t>
  </si>
  <si>
    <t>Net Debt
                                    1</t>
  </si>
  <si>
    <t>-81.08</t>
  </si>
  <si>
    <t>-23.2</t>
  </si>
  <si>
    <t>-21.9</t>
  </si>
  <si>
    <t>-23.8</t>
  </si>
  <si>
    <t>Reference price
                                    2</t>
  </si>
  <si>
    <t>49.350</t>
  </si>
  <si>
    <t>1.995</t>
  </si>
  <si>
    <t>1.770</t>
  </si>
  <si>
    <t>1.460</t>
  </si>
  <si>
    <t>Nbr of stocks (in thousands)</t>
  </si>
  <si>
    <t>10,063</t>
  </si>
  <si>
    <t>35,805</t>
  </si>
  <si>
    <t>37,450</t>
  </si>
  <si>
    <t>39,352</t>
  </si>
  <si>
    <t>Announcement Date</t>
  </si>
  <si>
    <t>5/17/22</t>
  </si>
  <si>
    <t>3/14/23</t>
  </si>
  <si>
    <t>3/6/24</t>
  </si>
  <si>
    <t>address1</t>
  </si>
  <si>
    <t>1301 Sansome Street</t>
  </si>
  <si>
    <t>city</t>
  </si>
  <si>
    <t>San Francisco</t>
  </si>
  <si>
    <t>state</t>
  </si>
  <si>
    <t>CA</t>
  </si>
  <si>
    <t>zip</t>
  </si>
  <si>
    <t>94111</t>
  </si>
  <si>
    <t>country</t>
  </si>
  <si>
    <t>phone</t>
  </si>
  <si>
    <t>800 231 8527</t>
  </si>
  <si>
    <t>website</t>
  </si>
  <si>
    <t>https://www.grove.co</t>
  </si>
  <si>
    <t>industry</t>
  </si>
  <si>
    <t>Household &amp; Personal Products</t>
  </si>
  <si>
    <t>industryKey</t>
  </si>
  <si>
    <t>household-personal-products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</si>
  <si>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</si>
  <si>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</si>
  <si>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</si>
  <si>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</si>
  <si>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</si>
  <si>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</si>
  <si>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</si>
  <si>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Grove Collaborative Holdings, Inc. operates as a plastic neutral consumer products retailer in the United States. It offers household, personal care, beauty, and other consumer products through retail channels, third parties, direct-to-consumer platform, and mobile applications, as well as online store. The company is headquartered in San Francisco, California.</t>
  </si>
  <si>
    <t>fullTimeEmployees</t>
  </si>
  <si>
    <t>companyOfficers</t>
  </si>
  <si>
    <t>[{'maxAge': 1, 'name': 'Mr. Stuart  Landesberg', 'age': 37, 'title': 'Co-Founder &amp; Executive Chairman', 'yearBorn': 1986, 'fiscalYear': 2023, 'totalPay': 1407626, 'exercisedValue': 0, 'unexercisedValue': 0}, {'maxAge': 1, 'name': 'Mr. Jeff  Yurcisin', 'age': 48, 'title': 'CEO, President &amp; Director', 'yearBorn': 1975, 'fiscalYear': 2023, 'totalPay': 641350, 'exercisedValue': 0, 'unexercisedValue': 0}, {'maxAge': 1, 'name': 'Mr. Sergio  Cervantes', 'age': 52, 'title': 'Chief Financial Officer', 'yearBorn': 1971, 'fiscalYear': 2023, 'totalPay': 700000, 'exercisedValue': 0, 'unexercisedValue': 0}, {'maxAge': 1, 'name': 'Mr. Christopher  Clark', 'age': 37, 'title': 'Chief Technology Officer', 'yearBorn': 1986, 'fiscalYear': 2023, 'totalPay': 514292, 'exercisedValue': 0, 'unexercisedValue': 17194}, {'maxAge': 1, 'name': 'Janae De Crescenzo', 'title': 'Chief Accounting Officer', 'fiscalYear': 2023, 'exercisedValue': 0, 'unexercisedValue': 0}, {'maxAge': 1, 'name': 'Mr. Scott  Giesler', 'title': 'General Counsel &amp; Secretary', 'fiscalYear': 2023, 'exercisedValue': 0, 'unexercisedValue': 0}, {'maxAge': 1, 'name': 'Ms. Jennie  Perry', 'age': 56, 'title': 'Chief Marketing Officer', 'yearBorn': 1967, 'fiscalYear': 2023, 'totalPay': 450000,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</si>
  <si>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</si>
  <si>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</si>
  <si>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</si>
  <si>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</si>
  <si>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</si>
  <si>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</si>
  <si>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</si>
  <si>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</si>
  <si>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</si>
  <si>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</si>
  <si>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</si>
  <si>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</si>
  <si>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</si>
  <si>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</si>
  <si>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</si>
  <si>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</si>
  <si>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</si>
  <si>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</si>
  <si>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</si>
  <si>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</si>
  <si>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</si>
  <si>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</si>
  <si>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</si>
  <si>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</si>
  <si>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</si>
  <si>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</si>
  <si>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</si>
  <si>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</si>
  <si>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</si>
  <si>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</si>
  <si>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</si>
  <si>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</si>
  <si>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</si>
  <si>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</si>
  <si>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</si>
  <si>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</si>
  <si>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</si>
  <si>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</si>
  <si>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</si>
  <si>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</si>
  <si>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</si>
  <si>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</si>
  <si>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</si>
  <si>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</si>
  <si>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</si>
  <si>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</si>
  <si>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</si>
  <si>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</si>
  <si>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</si>
  <si>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</si>
  <si>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</si>
  <si>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</si>
  <si>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</si>
  <si>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</si>
  <si>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</si>
  <si>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</si>
  <si>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</si>
  <si>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</si>
  <si>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</si>
  <si>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</si>
  <si>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</si>
  <si>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</si>
  <si>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</si>
  <si>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</si>
  <si>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</si>
  <si>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</si>
  <si>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Grove Collaborative Holdings, I</t>
  </si>
  <si>
    <t>longName</t>
  </si>
  <si>
    <t>Grove Collaborative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</si>
  <si>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</si>
  <si>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</si>
  <si>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</si>
  <si>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</si>
  <si>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</si>
  <si>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</si>
  <si>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4eac5175-571b-36bb-90dc-73600a3e7320</t>
  </si>
  <si>
    <t>messageBoardId</t>
  </si>
  <si>
    <t>finmb_261843409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</si>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</sst>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rove.c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-10.92211665116428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5.7453484E7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-2.92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-163.0</v>
      </c>
      <c r="C2" s="1">
        <v>-72.0</v>
      </c>
      <c r="D2" s="1">
        <v>-136.0</v>
      </c>
      <c r="E2" s="1">
        <v>-87.0</v>
      </c>
      <c r="F2" s="1">
        <v>-43.0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2.0</v>
      </c>
      <c r="D3" s="1">
        <v>2.0</v>
      </c>
      <c r="E3" s="1">
        <v>2.0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2.0</v>
      </c>
      <c r="D4" s="1">
        <v>2.0</v>
      </c>
      <c r="E4" s="1">
        <v>2.0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70.0</v>
      </c>
      <c r="C5" s="1">
        <v>1.0</v>
      </c>
      <c r="D5" s="1">
        <v>2.0</v>
      </c>
      <c r="E5" s="1">
        <v>3.0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5.0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11.0</v>
      </c>
      <c r="C7" s="1">
        <v>7.0</v>
      </c>
      <c r="D7" s="1">
        <v>14.0</v>
      </c>
      <c r="E7" s="1">
        <v>45.0</v>
      </c>
      <c r="F7" s="1">
        <v>15.0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97.0</v>
      </c>
      <c r="C8" s="1">
        <v>4.0</v>
      </c>
      <c r="D8" s="1">
        <v>8.0</v>
      </c>
      <c r="E8" s="1">
        <v>-53.0</v>
      </c>
      <c r="F8" s="1">
        <v>37.0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-1.0</v>
      </c>
      <c r="C9" s="1">
        <v>-18.0</v>
      </c>
      <c r="D9" s="1">
        <v>-12.0</v>
      </c>
      <c r="E9" s="1">
        <v>3.0</v>
      </c>
      <c r="F9" s="1">
        <v>14.0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19.0</v>
      </c>
      <c r="C10" s="1">
        <v>-16.0</v>
      </c>
      <c r="D10" s="1">
        <v>-2.0</v>
      </c>
      <c r="E10" s="1">
        <v>-10.0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4.0</v>
      </c>
      <c r="C11" s="1">
        <v>2.0</v>
      </c>
      <c r="D11" s="1">
        <v>14.0</v>
      </c>
      <c r="E11" s="1">
        <v>-38.0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94.0</v>
      </c>
      <c r="C12" s="1">
        <v>5.0</v>
      </c>
      <c r="D12" s="1">
        <v>-4.0</v>
      </c>
      <c r="E12" s="1">
        <v>-3.0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-125.0</v>
      </c>
      <c r="C13" s="1">
        <v>-83.0</v>
      </c>
      <c r="D13" s="1">
        <v>-127.0</v>
      </c>
      <c r="E13" s="1">
        <v>-96.0</v>
      </c>
      <c r="F13" s="1">
        <v>-7.0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-10.0</v>
      </c>
      <c r="C14" s="1">
        <v>-4.0</v>
      </c>
      <c r="D14" s="1">
        <v>-5.0</v>
      </c>
      <c r="E14" s="1">
        <v>-4.0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-75.0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-87.0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6.0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-12.0</v>
      </c>
      <c r="C18" s="1">
        <v>-4.0</v>
      </c>
      <c r="D18" s="1">
        <v>-5.0</v>
      </c>
      <c r="E18" s="1">
        <v>-4.0</v>
      </c>
      <c r="F18" s="1">
        <v>-2.0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17.0</v>
      </c>
      <c r="C19" s="1">
        <v>43.0</v>
      </c>
      <c r="D19" s="1">
        <v>60.0</v>
      </c>
      <c r="E19" s="1">
        <v>70.0</v>
      </c>
      <c r="F19" s="1">
        <v>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17.0</v>
      </c>
      <c r="C20" s="1">
        <v>43.0</v>
      </c>
      <c r="D20" s="1">
        <v>60.0</v>
      </c>
      <c r="E20" s="1">
        <v>70.0</v>
      </c>
      <c r="F20" s="1">
        <v>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-6.0</v>
      </c>
      <c r="C21" s="1">
        <v>-33.0</v>
      </c>
      <c r="D21" s="1">
        <v>-24.0</v>
      </c>
      <c r="E21" s="1">
        <v>-71.0</v>
      </c>
      <c r="F21" s="1">
        <v>-57.0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-6.0</v>
      </c>
      <c r="C22" s="1">
        <v>-33.0</v>
      </c>
      <c r="D22" s="1">
        <v>-24.0</v>
      </c>
      <c r="E22" s="1">
        <v>-71.0</v>
      </c>
      <c r="F22" s="1">
        <v>-57.0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14.0</v>
      </c>
      <c r="C23" s="1">
        <v>3.0</v>
      </c>
      <c r="D23" s="1">
        <v>1.0</v>
      </c>
      <c r="E23" s="1">
        <v>130.0</v>
      </c>
      <c r="F23" s="1">
        <v>10.0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-29.0</v>
      </c>
      <c r="E24" s="1">
        <v>-3.0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96.0</v>
      </c>
      <c r="C25" s="1">
        <v>215.0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-36.0</v>
      </c>
      <c r="C26" s="1">
        <v>-27.0</v>
      </c>
      <c r="D26" s="1">
        <v>-1.0</v>
      </c>
      <c r="E26" s="1">
        <v>-11.0</v>
      </c>
      <c r="F26" s="1">
        <v>-7.0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107.0</v>
      </c>
      <c r="C27" s="1">
        <v>228.0</v>
      </c>
      <c r="D27" s="1">
        <v>34.0</v>
      </c>
      <c r="E27" s="1">
        <v>118.0</v>
      </c>
      <c r="F27" s="1">
        <v>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-29.0</v>
      </c>
      <c r="C28" s="1">
        <v>140.0</v>
      </c>
      <c r="D28" s="1">
        <v>-98.0</v>
      </c>
      <c r="E28" s="1">
        <v>17.0</v>
      </c>
      <c r="F28" s="1">
        <v>-1.0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1.0</v>
      </c>
      <c r="C30" s="1">
        <v>3.0</v>
      </c>
      <c r="D30" s="1">
        <v>4.0</v>
      </c>
      <c r="E30" s="1">
        <v>10.0</v>
      </c>
      <c r="F30" s="1">
        <v>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5.0</v>
      </c>
      <c r="E31" s="1">
        <v>6.0</v>
      </c>
      <c r="F31" s="1">
        <v>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-63.0</v>
      </c>
      <c r="D32" s="1">
        <v>-84.0</v>
      </c>
      <c r="E32" s="1">
        <v>-39.0</v>
      </c>
      <c r="F32" s="1">
        <v>-12.0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-60.0</v>
      </c>
      <c r="D33" s="1">
        <v>-81.0</v>
      </c>
      <c r="E33" s="1">
        <v>-33.0</v>
      </c>
      <c r="F33" s="1">
        <v>-2.0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25.0</v>
      </c>
      <c r="D34" s="1">
        <v>14.0</v>
      </c>
      <c r="E34" s="1">
        <v>9.0</v>
      </c>
      <c r="F34" s="1">
        <v>-1.0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11.0</v>
      </c>
      <c r="C35" s="1">
        <v>10.0</v>
      </c>
      <c r="D35" s="1">
        <v>35.0</v>
      </c>
      <c r="E35" s="1">
        <v>-39.0</v>
      </c>
      <c r="F35" s="1">
        <v>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36.0</v>
      </c>
      <c r="C3" s="1">
        <v>177.0</v>
      </c>
      <c r="D3" s="1">
        <v>78.0</v>
      </c>
      <c r="E3" s="1">
        <v>81.0</v>
      </c>
      <c r="F3" s="1">
        <v>86.0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36.0</v>
      </c>
      <c r="C4" s="1">
        <v>177.0</v>
      </c>
      <c r="D4" s="1">
        <v>78.0</v>
      </c>
      <c r="E4" s="1">
        <v>81.0</v>
      </c>
      <c r="F4" s="1">
        <v>86.0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29.0</v>
      </c>
      <c r="C5" s="1">
        <v>46.0</v>
      </c>
      <c r="D5" s="1">
        <v>54.0</v>
      </c>
      <c r="E5" s="1">
        <v>44.0</v>
      </c>
      <c r="F5" s="1">
        <v>28.0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3.0</v>
      </c>
      <c r="C6" s="1">
        <v>4.0</v>
      </c>
      <c r="D6" s="1">
        <v>8.0</v>
      </c>
      <c r="E6" s="1">
        <v>4.0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0.0</v>
      </c>
      <c r="C7" s="1">
        <v>0.0</v>
      </c>
      <c r="D7" s="1">
        <v>0.0</v>
      </c>
      <c r="E7" s="1">
        <v>11.0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69.0</v>
      </c>
      <c r="C8" s="1">
        <v>228.0</v>
      </c>
      <c r="D8" s="1">
        <v>141.0</v>
      </c>
      <c r="E8" s="1">
        <v>142.0</v>
      </c>
      <c r="F8" s="1">
        <v>124.0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17.0</v>
      </c>
      <c r="C9" s="1">
        <v>45.0</v>
      </c>
      <c r="D9" s="1">
        <v>47.0</v>
      </c>
      <c r="E9" s="1">
        <v>40.0</v>
      </c>
      <c r="F9" s="1">
        <v>37.0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-2.0</v>
      </c>
      <c r="C10" s="1">
        <v>-6.0</v>
      </c>
      <c r="D10" s="1">
        <v>-10.0</v>
      </c>
      <c r="E10" s="1">
        <v>-13.0</v>
      </c>
      <c r="F10" s="1">
        <v>-16.0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14.0</v>
      </c>
      <c r="C11" s="1">
        <v>39.0</v>
      </c>
      <c r="D11" s="1">
        <v>37.0</v>
      </c>
      <c r="E11" s="1">
        <v>26.0</v>
      </c>
      <c r="F11" s="1">
        <v>21.0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3.0</v>
      </c>
      <c r="C12" s="1">
        <v>2.0</v>
      </c>
      <c r="D12" s="1">
        <v>4.0</v>
      </c>
      <c r="E12" s="1">
        <v>5.0</v>
      </c>
      <c r="F12" s="1">
        <v>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87.0</v>
      </c>
      <c r="C13" s="1">
        <v>270.0</v>
      </c>
      <c r="D13" s="1">
        <v>182.0</v>
      </c>
      <c r="E13" s="1">
        <v>174.0</v>
      </c>
      <c r="F13" s="1">
        <v>151.0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40.0</v>
      </c>
      <c r="C15" s="1">
        <v>23.0</v>
      </c>
      <c r="D15" s="1">
        <v>21.0</v>
      </c>
      <c r="E15" s="1">
        <v>10.0</v>
      </c>
      <c r="F15" s="1">
        <v>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14.0</v>
      </c>
      <c r="C16" s="1">
        <v>19.0</v>
      </c>
      <c r="D16" s="1">
        <v>20.0</v>
      </c>
      <c r="E16" s="1">
        <v>31.0</v>
      </c>
      <c r="F16" s="1">
        <v>16.0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18.0</v>
      </c>
      <c r="C17" s="1">
        <v>1.0</v>
      </c>
      <c r="D17" s="1">
        <v>10.0</v>
      </c>
      <c r="E17" s="1">
        <v>57.0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2.0</v>
      </c>
      <c r="D18" s="1">
        <v>3.0</v>
      </c>
      <c r="E18" s="1">
        <v>3.0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10.0</v>
      </c>
      <c r="C19" s="1">
        <v>11.0</v>
      </c>
      <c r="D19" s="1">
        <v>11.0</v>
      </c>
      <c r="E19" s="1">
        <v>11.0</v>
      </c>
      <c r="F19" s="1">
        <v>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54.0</v>
      </c>
      <c r="C20" s="1">
        <v>2.0</v>
      </c>
      <c r="D20" s="1">
        <v>1.0</v>
      </c>
      <c r="E20" s="1">
        <v>4.0</v>
      </c>
      <c r="F20" s="1">
        <v>20.0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84.0</v>
      </c>
      <c r="C21" s="1">
        <v>63.0</v>
      </c>
      <c r="D21" s="1">
        <v>69.0</v>
      </c>
      <c r="E21" s="1">
        <v>57.0</v>
      </c>
      <c r="F21" s="1">
        <v>35.0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2.0</v>
      </c>
      <c r="C22" s="1">
        <v>29.0</v>
      </c>
      <c r="D22" s="1">
        <v>56.0</v>
      </c>
      <c r="E22" s="1">
        <v>60.0</v>
      </c>
      <c r="F22" s="1">
        <v>71.0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0.0</v>
      </c>
      <c r="C23" s="1">
        <v>23.0</v>
      </c>
      <c r="D23" s="1">
        <v>20.0</v>
      </c>
      <c r="E23" s="1">
        <v>16.0</v>
      </c>
      <c r="F23" s="1">
        <v>14.0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2.0</v>
      </c>
      <c r="C24" s="1">
        <v>1.0</v>
      </c>
      <c r="D24" s="1">
        <v>62.0</v>
      </c>
      <c r="E24" s="1">
        <v>13.0</v>
      </c>
      <c r="F24" s="1">
        <v>11.0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88.0</v>
      </c>
      <c r="C25" s="1">
        <v>118.0</v>
      </c>
      <c r="D25" s="1">
        <v>146.0</v>
      </c>
      <c r="E25" s="1">
        <v>148.0</v>
      </c>
      <c r="F25" s="1">
        <v>133.0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273.0</v>
      </c>
      <c r="C26" s="1">
        <v>488.0</v>
      </c>
      <c r="D26" s="1">
        <v>488.0</v>
      </c>
      <c r="E26" s="1">
        <v>0.0</v>
      </c>
      <c r="F26" s="1">
        <v>10.0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2.0</v>
      </c>
      <c r="C27" s="1">
        <v>3.0</v>
      </c>
      <c r="D27" s="1">
        <v>4.0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276.0</v>
      </c>
      <c r="C28" s="1">
        <v>491.0</v>
      </c>
      <c r="D28" s="1">
        <v>493.0</v>
      </c>
      <c r="E28" s="1">
        <v>0.0</v>
      </c>
      <c r="F28" s="1">
        <v>10.0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0.0</v>
      </c>
      <c r="C29" s="1">
        <v>0.0</v>
      </c>
      <c r="D29" s="1">
        <v>0.0</v>
      </c>
      <c r="E29" s="1">
        <v>1.0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5.0</v>
      </c>
      <c r="C30" s="1">
        <v>14.0</v>
      </c>
      <c r="D30" s="1">
        <v>33.0</v>
      </c>
      <c r="E30" s="1">
        <v>604.0</v>
      </c>
      <c r="F30" s="1">
        <v>629.0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-282.0</v>
      </c>
      <c r="C31" s="1">
        <v>-354.0</v>
      </c>
      <c r="D31" s="1">
        <v>-490.0</v>
      </c>
      <c r="E31" s="1">
        <v>-578.0</v>
      </c>
      <c r="F31" s="1">
        <v>-621.0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-277.0</v>
      </c>
      <c r="C32" s="1">
        <v>-340.0</v>
      </c>
      <c r="D32" s="1">
        <v>-456.0</v>
      </c>
      <c r="E32" s="1">
        <v>26.0</v>
      </c>
      <c r="F32" s="1">
        <v>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-87.0</v>
      </c>
      <c r="C33" s="1">
        <v>152.0</v>
      </c>
      <c r="D33" s="1">
        <v>36.0</v>
      </c>
      <c r="E33" s="1">
        <v>26.0</v>
      </c>
      <c r="F33" s="1">
        <v>18.0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87.0</v>
      </c>
      <c r="C34" s="1">
        <v>270.0</v>
      </c>
      <c r="D34" s="1">
        <v>182.0</v>
      </c>
      <c r="E34" s="1">
        <v>174.0</v>
      </c>
      <c r="F34" s="1">
        <v>151.0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75.0</v>
      </c>
      <c r="C36" s="1">
        <v>7.0</v>
      </c>
      <c r="D36" s="1">
        <v>7.0</v>
      </c>
      <c r="E36" s="1">
        <v>35.0</v>
      </c>
      <c r="F36" s="1">
        <v>38.0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75.0</v>
      </c>
      <c r="C37" s="1">
        <v>7.0</v>
      </c>
      <c r="D37" s="1">
        <v>7.0</v>
      </c>
      <c r="E37" s="1">
        <v>35.0</v>
      </c>
      <c r="F37" s="1">
        <v>37.0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 t="s">
        <v>88</v>
      </c>
      <c r="C38" s="1" t="s">
        <v>89</v>
      </c>
      <c r="D38" s="1" t="s">
        <v>90</v>
      </c>
      <c r="E38" s="1" t="s">
        <v>91</v>
      </c>
      <c r="F38" s="1" t="s">
        <v>92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-277.0</v>
      </c>
      <c r="C39" s="1">
        <v>-340.0</v>
      </c>
      <c r="D39" s="1">
        <v>-456.0</v>
      </c>
      <c r="E39" s="1">
        <v>26.0</v>
      </c>
      <c r="F39" s="1">
        <v>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 t="s">
        <v>88</v>
      </c>
      <c r="C40" s="1" t="s">
        <v>89</v>
      </c>
      <c r="D40" s="1" t="s">
        <v>90</v>
      </c>
      <c r="E40" s="1" t="s">
        <v>91</v>
      </c>
      <c r="F40" s="1" t="s">
        <v>92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21.0</v>
      </c>
      <c r="C41" s="1">
        <v>58.0</v>
      </c>
      <c r="D41" s="1">
        <v>90.0</v>
      </c>
      <c r="E41" s="1">
        <v>81.0</v>
      </c>
      <c r="F41" s="1">
        <v>89.0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-15.0</v>
      </c>
      <c r="C42" s="1">
        <v>-118.0</v>
      </c>
      <c r="D42" s="1">
        <v>12.0</v>
      </c>
      <c r="E42" s="1">
        <v>0.0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51.0</v>
      </c>
      <c r="C43" s="1">
        <v>60.0</v>
      </c>
      <c r="D43" s="1">
        <v>64.0</v>
      </c>
      <c r="E43" s="1">
        <v>67.0</v>
      </c>
      <c r="F43" s="1">
        <v>60.0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0.0</v>
      </c>
      <c r="D44" s="1">
        <v>6.0</v>
      </c>
      <c r="E44" s="1">
        <v>6.0</v>
      </c>
      <c r="F44" s="1">
        <v>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0.0</v>
      </c>
      <c r="D45" s="1">
        <v>54.0</v>
      </c>
      <c r="E45" s="1">
        <v>44.0</v>
      </c>
      <c r="F45" s="1">
        <v>28.0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10.0</v>
      </c>
      <c r="C46" s="1">
        <v>11.0</v>
      </c>
      <c r="D46" s="1">
        <v>11.0</v>
      </c>
      <c r="E46" s="1">
        <v>10.0</v>
      </c>
      <c r="F46" s="1">
        <v>10.0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0.0</v>
      </c>
      <c r="C47" s="1">
        <v>0.0</v>
      </c>
      <c r="D47" s="1">
        <v>0.0</v>
      </c>
      <c r="E47" s="1">
        <v>550.0</v>
      </c>
      <c r="F47" s="1">
        <v>408.0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0.0</v>
      </c>
      <c r="C48" s="1">
        <v>0.0</v>
      </c>
      <c r="D48" s="1">
        <v>0.0</v>
      </c>
      <c r="E48" s="1">
        <v>0.0</v>
      </c>
      <c r="F48" s="1">
        <v>152.0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233.0</v>
      </c>
      <c r="C2" s="1">
        <v>364.0</v>
      </c>
      <c r="D2" s="1">
        <v>384.0</v>
      </c>
      <c r="E2" s="1">
        <v>322.0</v>
      </c>
      <c r="F2" s="1">
        <v>259.0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233.0</v>
      </c>
      <c r="C3" s="1">
        <v>364.0</v>
      </c>
      <c r="D3" s="1">
        <v>384.0</v>
      </c>
      <c r="E3" s="1">
        <v>322.0</v>
      </c>
      <c r="F3" s="1">
        <v>259.0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150.0</v>
      </c>
      <c r="C4" s="1">
        <v>188.0</v>
      </c>
      <c r="D4" s="1">
        <v>195.0</v>
      </c>
      <c r="E4" s="1">
        <v>167.0</v>
      </c>
      <c r="F4" s="1">
        <v>122.0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83.0</v>
      </c>
      <c r="C5" s="1">
        <v>176.0</v>
      </c>
      <c r="D5" s="1">
        <v>189.0</v>
      </c>
      <c r="E5" s="1">
        <v>155.0</v>
      </c>
      <c r="F5" s="1">
        <v>137.0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233.0</v>
      </c>
      <c r="C6" s="1">
        <v>224.0</v>
      </c>
      <c r="D6" s="1">
        <v>294.0</v>
      </c>
      <c r="E6" s="1">
        <v>263.0</v>
      </c>
      <c r="F6" s="1">
        <v>156.0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13.0</v>
      </c>
      <c r="C7" s="1">
        <v>18.0</v>
      </c>
      <c r="D7" s="1">
        <v>23.0</v>
      </c>
      <c r="E7" s="1">
        <v>21.0</v>
      </c>
      <c r="F7" s="1">
        <v>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247.0</v>
      </c>
      <c r="C8" s="1">
        <v>242.0</v>
      </c>
      <c r="D8" s="1">
        <v>317.0</v>
      </c>
      <c r="E8" s="1">
        <v>284.0</v>
      </c>
      <c r="F8" s="1">
        <v>173.0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-163.0</v>
      </c>
      <c r="C9" s="1">
        <v>-66.0</v>
      </c>
      <c r="D9" s="1">
        <v>-129.0</v>
      </c>
      <c r="E9" s="1">
        <v>-129.0</v>
      </c>
      <c r="F9" s="1">
        <v>-35.0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-3.0</v>
      </c>
      <c r="C10" s="1">
        <v>-5.0</v>
      </c>
      <c r="D10" s="1">
        <v>-5.0</v>
      </c>
      <c r="E10" s="1">
        <v>-9.0</v>
      </c>
      <c r="F10" s="1">
        <v>-16.0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-3.0</v>
      </c>
      <c r="C11" s="1">
        <v>-5.0</v>
      </c>
      <c r="D11" s="1">
        <v>-5.0</v>
      </c>
      <c r="E11" s="1">
        <v>-9.0</v>
      </c>
      <c r="F11" s="1">
        <v>-16.0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1.0</v>
      </c>
      <c r="C12" s="1">
        <v>-11.0</v>
      </c>
      <c r="D12" s="1">
        <v>-76.0</v>
      </c>
      <c r="E12" s="1">
        <v>8.0</v>
      </c>
      <c r="F12" s="1">
        <v>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-166.0</v>
      </c>
      <c r="C13" s="1">
        <v>-72.0</v>
      </c>
      <c r="D13" s="1">
        <v>-135.0</v>
      </c>
      <c r="E13" s="1">
        <v>-131.0</v>
      </c>
      <c r="F13" s="1">
        <v>-46.0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0.0</v>
      </c>
      <c r="C14" s="1">
        <v>0.0</v>
      </c>
      <c r="D14" s="1">
        <v>0.0</v>
      </c>
      <c r="E14" s="1">
        <v>-11.0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0.0</v>
      </c>
      <c r="C15" s="1">
        <v>0.0</v>
      </c>
      <c r="D15" s="1">
        <v>0.0</v>
      </c>
      <c r="E15" s="1">
        <v>-6.0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2.0</v>
      </c>
      <c r="C16" s="1">
        <v>0.0</v>
      </c>
      <c r="D16" s="1">
        <v>-1.0</v>
      </c>
      <c r="E16" s="1">
        <v>61.0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-163.0</v>
      </c>
      <c r="C17" s="1">
        <v>-72.0</v>
      </c>
      <c r="D17" s="1">
        <v>-136.0</v>
      </c>
      <c r="E17" s="1">
        <v>-87.0</v>
      </c>
      <c r="F17" s="1">
        <v>-43.0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1.0</v>
      </c>
      <c r="C18" s="1">
        <v>4.0</v>
      </c>
      <c r="D18" s="1">
        <v>5.0</v>
      </c>
      <c r="E18" s="1">
        <v>5.0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-163.0</v>
      </c>
      <c r="C19" s="1">
        <v>-72.0</v>
      </c>
      <c r="D19" s="1">
        <v>-136.0</v>
      </c>
      <c r="E19" s="1">
        <v>-87.0</v>
      </c>
      <c r="F19" s="1">
        <v>-43.0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-163.0</v>
      </c>
      <c r="C20" s="1">
        <v>-72.0</v>
      </c>
      <c r="D20" s="1">
        <v>-136.0</v>
      </c>
      <c r="E20" s="1">
        <v>-87.0</v>
      </c>
      <c r="F20" s="1">
        <v>-43.0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-163.0</v>
      </c>
      <c r="C21" s="1">
        <v>-72.0</v>
      </c>
      <c r="D21" s="1">
        <v>-136.0</v>
      </c>
      <c r="E21" s="1">
        <v>-87.0</v>
      </c>
      <c r="F21" s="1">
        <v>-43.0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-163.0</v>
      </c>
      <c r="C23" s="1">
        <v>-72.0</v>
      </c>
      <c r="D23" s="1">
        <v>-136.0</v>
      </c>
      <c r="E23" s="1">
        <v>-87.0</v>
      </c>
      <c r="F23" s="1">
        <v>-44.0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-163.0</v>
      </c>
      <c r="C24" s="1">
        <v>-72.0</v>
      </c>
      <c r="D24" s="1">
        <v>-136.0</v>
      </c>
      <c r="E24" s="1">
        <v>-87.0</v>
      </c>
      <c r="F24" s="1">
        <v>-44.0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75.0</v>
      </c>
      <c r="C28" s="1">
        <v>91.0</v>
      </c>
      <c r="D28" s="1">
        <v>1.0</v>
      </c>
      <c r="E28" s="1">
        <v>18.0</v>
      </c>
      <c r="F28" s="1">
        <v>34.0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 t="s">
        <v>128</v>
      </c>
      <c r="C29" s="1" t="s">
        <v>129</v>
      </c>
      <c r="D29" s="1" t="s">
        <v>130</v>
      </c>
      <c r="E29" s="1" t="s">
        <v>131</v>
      </c>
      <c r="F29" s="1" t="s">
        <v>132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128</v>
      </c>
      <c r="C30" s="1" t="s">
        <v>129</v>
      </c>
      <c r="D30" s="1" t="s">
        <v>130</v>
      </c>
      <c r="E30" s="1" t="s">
        <v>131</v>
      </c>
      <c r="F30" s="1" t="s">
        <v>132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75.0</v>
      </c>
      <c r="C31" s="1">
        <v>91.0</v>
      </c>
      <c r="D31" s="1">
        <v>1.0</v>
      </c>
      <c r="E31" s="1">
        <v>18.0</v>
      </c>
      <c r="F31" s="1">
        <v>34.0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138</v>
      </c>
      <c r="B32" s="1" t="s">
        <v>139</v>
      </c>
      <c r="C32" s="1" t="s">
        <v>140</v>
      </c>
      <c r="D32" s="1" t="s">
        <v>141</v>
      </c>
      <c r="E32" s="1" t="s">
        <v>142</v>
      </c>
      <c r="F32" s="1" t="s">
        <v>143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 t="s">
        <v>139</v>
      </c>
      <c r="C33" s="1" t="s">
        <v>140</v>
      </c>
      <c r="D33" s="1" t="s">
        <v>141</v>
      </c>
      <c r="E33" s="1" t="s">
        <v>142</v>
      </c>
      <c r="F33" s="1" t="s">
        <v>143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-162.0</v>
      </c>
      <c r="C35" s="1">
        <v>-64.0</v>
      </c>
      <c r="D35" s="1">
        <v>-126.0</v>
      </c>
      <c r="E35" s="1">
        <v>-127.0</v>
      </c>
      <c r="F35" s="1">
        <v>-33.0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-163.0</v>
      </c>
      <c r="C36" s="1">
        <v>-66.0</v>
      </c>
      <c r="D36" s="1">
        <v>-129.0</v>
      </c>
      <c r="E36" s="1">
        <v>-129.0</v>
      </c>
      <c r="F36" s="1">
        <v>-35.0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-163.0</v>
      </c>
      <c r="C37" s="1">
        <v>-66.0</v>
      </c>
      <c r="D37" s="1">
        <v>-129.0</v>
      </c>
      <c r="E37" s="1">
        <v>-129.0</v>
      </c>
      <c r="F37" s="1">
        <v>-35.0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-155.0</v>
      </c>
      <c r="C38" s="1">
        <v>-56.0</v>
      </c>
      <c r="D38" s="1">
        <v>-118.0</v>
      </c>
      <c r="E38" s="1">
        <v>-119.0</v>
      </c>
      <c r="F38" s="1">
        <v>-26.0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 t="s">
        <v>150</v>
      </c>
      <c r="C39" s="1" t="s">
        <v>151</v>
      </c>
      <c r="D39" s="1" t="s">
        <v>152</v>
      </c>
      <c r="E39" s="1" t="s">
        <v>151</v>
      </c>
      <c r="F39" s="1" t="s">
        <v>153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-104.0</v>
      </c>
      <c r="C40" s="1">
        <v>-45.0</v>
      </c>
      <c r="D40" s="1">
        <v>-84.0</v>
      </c>
      <c r="E40" s="1">
        <v>-81.0</v>
      </c>
      <c r="F40" s="1">
        <v>-29.0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77.0</v>
      </c>
      <c r="C42" s="1">
        <v>55.0</v>
      </c>
      <c r="D42" s="1">
        <v>107.0</v>
      </c>
      <c r="E42" s="1">
        <v>66.0</v>
      </c>
      <c r="F42" s="1">
        <v>21.0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77.0</v>
      </c>
      <c r="C43" s="1">
        <v>55.0</v>
      </c>
      <c r="D43" s="1">
        <v>107.0</v>
      </c>
      <c r="E43" s="1">
        <v>66.0</v>
      </c>
      <c r="F43" s="1">
        <v>21.0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13.0</v>
      </c>
      <c r="C44" s="1">
        <v>18.0</v>
      </c>
      <c r="D44" s="1">
        <v>23.0</v>
      </c>
      <c r="E44" s="1">
        <v>22.0</v>
      </c>
      <c r="F44" s="1">
        <v>16.0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6.0</v>
      </c>
      <c r="C45" s="1">
        <v>7.0</v>
      </c>
      <c r="D45" s="1">
        <v>8.0</v>
      </c>
      <c r="E45" s="1">
        <v>8.0</v>
      </c>
      <c r="F45" s="1">
        <v>7.0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0.0</v>
      </c>
      <c r="C46" s="1">
        <v>8.0</v>
      </c>
      <c r="D46" s="1">
        <v>4.0</v>
      </c>
      <c r="E46" s="1">
        <v>7.0</v>
      </c>
      <c r="F46" s="1">
        <v>11.0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0.0</v>
      </c>
      <c r="C47" s="1">
        <v>-97.0</v>
      </c>
      <c r="D47" s="1">
        <v>3.0</v>
      </c>
      <c r="E47" s="1">
        <v>81.0</v>
      </c>
      <c r="F47" s="1">
        <v>-3.0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0.0</v>
      </c>
      <c r="C48" s="1">
        <v>0.0</v>
      </c>
      <c r="D48" s="1">
        <v>0.0</v>
      </c>
      <c r="E48" s="1">
        <v>1.0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0.0</v>
      </c>
      <c r="C49" s="1">
        <v>0.0</v>
      </c>
      <c r="D49" s="1">
        <v>0.0</v>
      </c>
      <c r="E49" s="1">
        <v>2.0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164</v>
      </c>
      <c r="B50" s="1">
        <v>11.0</v>
      </c>
      <c r="C50" s="1">
        <v>7.0</v>
      </c>
      <c r="D50" s="1">
        <v>14.0</v>
      </c>
      <c r="E50" s="1">
        <v>41.0</v>
      </c>
      <c r="F50" s="1">
        <v>15.0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165</v>
      </c>
      <c r="B51" s="1">
        <v>11.0</v>
      </c>
      <c r="C51" s="1">
        <v>7.0</v>
      </c>
      <c r="D51" s="1">
        <v>14.0</v>
      </c>
      <c r="E51" s="1">
        <v>45.0</v>
      </c>
      <c r="F51" s="1">
        <v>15.0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167</v>
      </c>
      <c r="B3" s="1">
        <v>0.0</v>
      </c>
      <c r="C3" s="1" t="s">
        <v>168</v>
      </c>
      <c r="D3" s="1" t="s">
        <v>169</v>
      </c>
      <c r="E3" s="1" t="s">
        <v>170</v>
      </c>
      <c r="F3" s="1" t="s">
        <v>171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172</v>
      </c>
      <c r="B4" s="1">
        <v>0.0</v>
      </c>
      <c r="C4" s="1" t="s">
        <v>173</v>
      </c>
      <c r="D4" s="1" t="s">
        <v>174</v>
      </c>
      <c r="E4" s="1" t="s">
        <v>175</v>
      </c>
      <c r="F4" s="1" t="s">
        <v>176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177</v>
      </c>
      <c r="B5" s="1">
        <v>0.0</v>
      </c>
      <c r="C5" s="1" t="s">
        <v>178</v>
      </c>
      <c r="D5" s="1" t="s">
        <v>179</v>
      </c>
      <c r="E5" s="1" t="s">
        <v>180</v>
      </c>
      <c r="F5" s="1" t="s">
        <v>181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182</v>
      </c>
      <c r="B6" s="1">
        <v>0.0</v>
      </c>
      <c r="C6" s="1" t="s">
        <v>183</v>
      </c>
      <c r="D6" s="1" t="s">
        <v>184</v>
      </c>
      <c r="E6" s="1" t="s">
        <v>185</v>
      </c>
      <c r="F6" s="1" t="s">
        <v>186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188</v>
      </c>
      <c r="B8" s="1" t="s">
        <v>189</v>
      </c>
      <c r="C8" s="1" t="s">
        <v>190</v>
      </c>
      <c r="D8" s="1" t="s">
        <v>191</v>
      </c>
      <c r="E8" s="1" t="s">
        <v>192</v>
      </c>
      <c r="F8" s="1" t="s">
        <v>193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194</v>
      </c>
      <c r="B9" s="1" t="s">
        <v>195</v>
      </c>
      <c r="C9" s="1" t="s">
        <v>196</v>
      </c>
      <c r="D9" s="1" t="s">
        <v>197</v>
      </c>
      <c r="E9" s="1" t="s">
        <v>198</v>
      </c>
      <c r="F9" s="1" t="s">
        <v>199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200</v>
      </c>
      <c r="B10" s="1" t="s">
        <v>201</v>
      </c>
      <c r="C10" s="1" t="s">
        <v>202</v>
      </c>
      <c r="D10" s="1" t="s">
        <v>203</v>
      </c>
      <c r="E10" s="1" t="s">
        <v>204</v>
      </c>
      <c r="F10" s="1" t="s">
        <v>205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206</v>
      </c>
      <c r="B11" s="1" t="s">
        <v>207</v>
      </c>
      <c r="C11" s="1" t="s">
        <v>208</v>
      </c>
      <c r="D11" s="1" t="s">
        <v>209</v>
      </c>
      <c r="E11" s="1" t="s">
        <v>210</v>
      </c>
      <c r="F11" s="1" t="s">
        <v>211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212</v>
      </c>
      <c r="B12" s="1" t="s">
        <v>207</v>
      </c>
      <c r="C12" s="1" t="s">
        <v>208</v>
      </c>
      <c r="D12" s="1" t="s">
        <v>209</v>
      </c>
      <c r="E12" s="1" t="s">
        <v>210</v>
      </c>
      <c r="F12" s="1" t="s">
        <v>211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213</v>
      </c>
      <c r="B13" s="1" t="s">
        <v>214</v>
      </c>
      <c r="C13" s="1" t="s">
        <v>215</v>
      </c>
      <c r="D13" s="1" t="s">
        <v>216</v>
      </c>
      <c r="E13" s="1" t="s">
        <v>217</v>
      </c>
      <c r="F13" s="1" t="s">
        <v>218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219</v>
      </c>
      <c r="B14" s="1" t="s">
        <v>214</v>
      </c>
      <c r="C14" s="1" t="s">
        <v>215</v>
      </c>
      <c r="D14" s="1" t="s">
        <v>216</v>
      </c>
      <c r="E14" s="1" t="s">
        <v>217</v>
      </c>
      <c r="F14" s="1" t="s">
        <v>218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220</v>
      </c>
      <c r="B15" s="1" t="s">
        <v>214</v>
      </c>
      <c r="C15" s="1" t="s">
        <v>215</v>
      </c>
      <c r="D15" s="1" t="s">
        <v>216</v>
      </c>
      <c r="E15" s="1" t="s">
        <v>217</v>
      </c>
      <c r="F15" s="1" t="s">
        <v>221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222</v>
      </c>
      <c r="B16" s="1" t="s">
        <v>223</v>
      </c>
      <c r="C16" s="1" t="s">
        <v>224</v>
      </c>
      <c r="D16" s="1" t="s">
        <v>225</v>
      </c>
      <c r="E16" s="1" t="s">
        <v>226</v>
      </c>
      <c r="F16" s="1" t="s">
        <v>227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228</v>
      </c>
      <c r="B17" s="1">
        <v>0.0</v>
      </c>
      <c r="C17" s="1" t="s">
        <v>229</v>
      </c>
      <c r="D17" s="1" t="s">
        <v>230</v>
      </c>
      <c r="E17" s="1" t="s">
        <v>231</v>
      </c>
      <c r="F17" s="1" t="s">
        <v>232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233</v>
      </c>
      <c r="B18" s="1">
        <v>0.0</v>
      </c>
      <c r="C18" s="1" t="s">
        <v>234</v>
      </c>
      <c r="D18" s="1" t="s">
        <v>235</v>
      </c>
      <c r="E18" s="1" t="s">
        <v>236</v>
      </c>
      <c r="F18" s="1" t="s">
        <v>143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237</v>
      </c>
      <c r="B20" s="1">
        <v>0.0</v>
      </c>
      <c r="C20" s="1" t="s">
        <v>238</v>
      </c>
      <c r="D20" s="1" t="s">
        <v>239</v>
      </c>
      <c r="E20" s="1" t="s">
        <v>240</v>
      </c>
      <c r="F20" s="1" t="s">
        <v>241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242</v>
      </c>
      <c r="B21" s="1">
        <v>0.0</v>
      </c>
      <c r="C21" s="1" t="s">
        <v>243</v>
      </c>
      <c r="D21" s="1" t="s">
        <v>244</v>
      </c>
      <c r="E21" s="1" t="s">
        <v>245</v>
      </c>
      <c r="F21" s="1" t="s">
        <v>246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247</v>
      </c>
      <c r="B22" s="1">
        <v>0.0</v>
      </c>
      <c r="C22" s="1" t="s">
        <v>248</v>
      </c>
      <c r="D22" s="1" t="s">
        <v>249</v>
      </c>
      <c r="E22" s="1" t="s">
        <v>250</v>
      </c>
      <c r="F22" s="1" t="s">
        <v>251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253</v>
      </c>
      <c r="B24" s="1" t="s">
        <v>254</v>
      </c>
      <c r="C24" s="1" t="s">
        <v>255</v>
      </c>
      <c r="D24" s="1" t="s">
        <v>238</v>
      </c>
      <c r="E24" s="1" t="s">
        <v>256</v>
      </c>
      <c r="F24" s="1" t="s">
        <v>257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258</v>
      </c>
      <c r="B25" s="1" t="s">
        <v>259</v>
      </c>
      <c r="C25" s="1" t="s">
        <v>260</v>
      </c>
      <c r="D25" s="1" t="s">
        <v>261</v>
      </c>
      <c r="E25" s="1" t="s">
        <v>262</v>
      </c>
      <c r="F25" s="1" t="s">
        <v>256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263</v>
      </c>
      <c r="B26" s="1" t="s">
        <v>264</v>
      </c>
      <c r="C26" s="1" t="s">
        <v>265</v>
      </c>
      <c r="D26" s="1" t="s">
        <v>266</v>
      </c>
      <c r="E26" s="1" t="s">
        <v>267</v>
      </c>
      <c r="F26" s="1" t="s">
        <v>268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269</v>
      </c>
      <c r="B27" s="1">
        <v>0.0</v>
      </c>
      <c r="C27" s="1" t="s">
        <v>270</v>
      </c>
      <c r="D27" s="1" t="s">
        <v>271</v>
      </c>
      <c r="E27" s="1" t="s">
        <v>272</v>
      </c>
      <c r="F27" s="1" t="s">
        <v>273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274</v>
      </c>
      <c r="B28" s="1">
        <v>0.0</v>
      </c>
      <c r="C28" s="1" t="s">
        <v>275</v>
      </c>
      <c r="D28" s="1" t="s">
        <v>276</v>
      </c>
      <c r="E28" s="1" t="s">
        <v>277</v>
      </c>
      <c r="F28" s="1" t="s">
        <v>278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280</v>
      </c>
      <c r="B30" s="1">
        <v>0.0</v>
      </c>
      <c r="C30" s="1" t="s">
        <v>281</v>
      </c>
      <c r="D30" s="1" t="s">
        <v>282</v>
      </c>
      <c r="E30" s="1" t="s">
        <v>283</v>
      </c>
      <c r="F30" s="1" t="s">
        <v>284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285</v>
      </c>
      <c r="B31" s="1" t="s">
        <v>286</v>
      </c>
      <c r="C31" s="1" t="s">
        <v>287</v>
      </c>
      <c r="D31" s="1" t="s">
        <v>288</v>
      </c>
      <c r="E31" s="1" t="s">
        <v>289</v>
      </c>
      <c r="F31" s="1" t="s">
        <v>290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291</v>
      </c>
      <c r="B32" s="1" t="s">
        <v>292</v>
      </c>
      <c r="C32" s="1" t="s">
        <v>293</v>
      </c>
      <c r="D32" s="1" t="s">
        <v>294</v>
      </c>
      <c r="E32" s="1" t="s">
        <v>295</v>
      </c>
      <c r="F32" s="1" t="s">
        <v>296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297</v>
      </c>
      <c r="B33" s="1" t="s">
        <v>298</v>
      </c>
      <c r="C33" s="1" t="s">
        <v>299</v>
      </c>
      <c r="D33" s="1" t="s">
        <v>300</v>
      </c>
      <c r="E33" s="1" t="s">
        <v>301</v>
      </c>
      <c r="F33" s="1" t="s">
        <v>302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303</v>
      </c>
      <c r="B34" s="1">
        <v>101.0</v>
      </c>
      <c r="C34" s="1" t="s">
        <v>304</v>
      </c>
      <c r="D34" s="1" t="s">
        <v>305</v>
      </c>
      <c r="E34" s="1" t="s">
        <v>306</v>
      </c>
      <c r="F34" s="1" t="s">
        <v>307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308</v>
      </c>
      <c r="B35" s="1" t="s">
        <v>309</v>
      </c>
      <c r="C35" s="1" t="s">
        <v>310</v>
      </c>
      <c r="D35" s="1" t="s">
        <v>311</v>
      </c>
      <c r="E35" s="1" t="s">
        <v>312</v>
      </c>
      <c r="F35" s="1" t="s">
        <v>313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314</v>
      </c>
      <c r="B36" s="1" t="s">
        <v>315</v>
      </c>
      <c r="C36" s="1" t="s">
        <v>316</v>
      </c>
      <c r="D36" s="1" t="s">
        <v>317</v>
      </c>
      <c r="E36" s="1" t="s">
        <v>318</v>
      </c>
      <c r="F36" s="1" t="s">
        <v>319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320</v>
      </c>
      <c r="B37" s="1" t="s">
        <v>321</v>
      </c>
      <c r="C37" s="1" t="s">
        <v>322</v>
      </c>
      <c r="D37" s="1" t="s">
        <v>323</v>
      </c>
      <c r="E37" s="1" t="s">
        <v>324</v>
      </c>
      <c r="F37" s="1" t="s">
        <v>325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326</v>
      </c>
      <c r="B38" s="1" t="s">
        <v>327</v>
      </c>
      <c r="C38" s="1" t="s">
        <v>328</v>
      </c>
      <c r="D38" s="1" t="s">
        <v>329</v>
      </c>
      <c r="E38" s="1" t="s">
        <v>330</v>
      </c>
      <c r="F38" s="1" t="s">
        <v>331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332</v>
      </c>
      <c r="B39" s="1" t="s">
        <v>333</v>
      </c>
      <c r="C39" s="1" t="s">
        <v>334</v>
      </c>
      <c r="D39" s="1" t="s">
        <v>335</v>
      </c>
      <c r="E39" s="1">
        <v>0.0</v>
      </c>
      <c r="F39" s="1" t="s">
        <v>336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337</v>
      </c>
      <c r="B40" s="1" t="s">
        <v>336</v>
      </c>
      <c r="C40" s="1" t="s">
        <v>338</v>
      </c>
      <c r="D40" s="1" t="s">
        <v>339</v>
      </c>
      <c r="E40" s="1" t="s">
        <v>340</v>
      </c>
      <c r="F40" s="1" t="s">
        <v>341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342</v>
      </c>
      <c r="B41" s="1" t="s">
        <v>343</v>
      </c>
      <c r="C41" s="1" t="s">
        <v>344</v>
      </c>
      <c r="D41" s="1" t="s">
        <v>335</v>
      </c>
      <c r="E41" s="1">
        <v>0.0</v>
      </c>
      <c r="F41" s="1" t="s">
        <v>345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347</v>
      </c>
      <c r="B43" s="1">
        <v>0.0</v>
      </c>
      <c r="C43" s="1" t="s">
        <v>348</v>
      </c>
      <c r="D43" s="1" t="s">
        <v>349</v>
      </c>
      <c r="E43" s="1" t="s">
        <v>350</v>
      </c>
      <c r="F43" s="1" t="s">
        <v>351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352</v>
      </c>
      <c r="B44" s="1">
        <v>0.0</v>
      </c>
      <c r="C44" s="1" t="s">
        <v>353</v>
      </c>
      <c r="D44" s="1" t="s">
        <v>354</v>
      </c>
      <c r="E44" s="1" t="s">
        <v>355</v>
      </c>
      <c r="F44" s="1" t="s">
        <v>356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357</v>
      </c>
      <c r="B45" s="1">
        <v>0.0</v>
      </c>
      <c r="C45" s="1" t="s">
        <v>358</v>
      </c>
      <c r="D45" s="1" t="s">
        <v>359</v>
      </c>
      <c r="E45" s="1" t="s">
        <v>360</v>
      </c>
      <c r="F45" s="1" t="s">
        <v>361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362</v>
      </c>
      <c r="B46" s="1">
        <v>0.0</v>
      </c>
      <c r="C46" s="1" t="s">
        <v>363</v>
      </c>
      <c r="D46" s="1" t="s">
        <v>364</v>
      </c>
      <c r="E46" s="1" t="s">
        <v>365</v>
      </c>
      <c r="F46" s="1" t="s">
        <v>366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367</v>
      </c>
      <c r="B47" s="1">
        <v>0.0</v>
      </c>
      <c r="C47" s="1" t="s">
        <v>363</v>
      </c>
      <c r="D47" s="1" t="s">
        <v>364</v>
      </c>
      <c r="E47" s="1" t="s">
        <v>365</v>
      </c>
      <c r="F47" s="1" t="s">
        <v>366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368</v>
      </c>
      <c r="B48" s="1">
        <v>0.0</v>
      </c>
      <c r="C48" s="1" t="s">
        <v>369</v>
      </c>
      <c r="D48" s="1" t="s">
        <v>370</v>
      </c>
      <c r="E48" s="1" t="s">
        <v>371</v>
      </c>
      <c r="F48" s="1" t="s">
        <v>372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373</v>
      </c>
      <c r="B49" s="1">
        <v>0.0</v>
      </c>
      <c r="C49" s="1" t="s">
        <v>369</v>
      </c>
      <c r="D49" s="1" t="s">
        <v>370</v>
      </c>
      <c r="E49" s="1" t="s">
        <v>371</v>
      </c>
      <c r="F49" s="1" t="s">
        <v>372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374</v>
      </c>
      <c r="B50" s="1">
        <v>0.0</v>
      </c>
      <c r="C50" s="1" t="s">
        <v>375</v>
      </c>
      <c r="D50" s="1" t="s">
        <v>376</v>
      </c>
      <c r="E50" s="1" t="s">
        <v>377</v>
      </c>
      <c r="F50" s="1" t="s">
        <v>378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379</v>
      </c>
      <c r="B51" s="1">
        <v>0.0</v>
      </c>
      <c r="C51" s="1" t="s">
        <v>380</v>
      </c>
      <c r="D51" s="1" t="s">
        <v>381</v>
      </c>
      <c r="E51" s="1" t="s">
        <v>382</v>
      </c>
      <c r="F51" s="1" t="s">
        <v>383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384</v>
      </c>
      <c r="B52" s="1">
        <v>0.0</v>
      </c>
      <c r="C52" s="1" t="s">
        <v>385</v>
      </c>
      <c r="D52" s="1" t="s">
        <v>386</v>
      </c>
      <c r="E52" s="1" t="s">
        <v>387</v>
      </c>
      <c r="F52" s="1" t="s">
        <v>388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389</v>
      </c>
      <c r="B53" s="1">
        <v>0.0</v>
      </c>
      <c r="C53" s="1" t="s">
        <v>390</v>
      </c>
      <c r="D53" s="1" t="s">
        <v>391</v>
      </c>
      <c r="E53" s="1" t="s">
        <v>392</v>
      </c>
      <c r="F53" s="1" t="s">
        <v>393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394</v>
      </c>
      <c r="B54" s="1">
        <v>0.0</v>
      </c>
      <c r="C54" s="1" t="s">
        <v>395</v>
      </c>
      <c r="D54" s="1" t="s">
        <v>396</v>
      </c>
      <c r="E54" s="1" t="s">
        <v>397</v>
      </c>
      <c r="F54" s="1" t="s">
        <v>398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399</v>
      </c>
      <c r="B55" s="1">
        <v>0.0</v>
      </c>
      <c r="C55" s="1" t="s">
        <v>400</v>
      </c>
      <c r="D55" s="1" t="s">
        <v>401</v>
      </c>
      <c r="E55" s="1" t="s">
        <v>402</v>
      </c>
      <c r="F55" s="1" t="s">
        <v>403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404</v>
      </c>
      <c r="B56" s="1">
        <v>0.0</v>
      </c>
      <c r="C56" s="1" t="s">
        <v>400</v>
      </c>
      <c r="D56" s="1" t="s">
        <v>401</v>
      </c>
      <c r="E56" s="1" t="s">
        <v>402</v>
      </c>
      <c r="F56" s="1" t="s">
        <v>403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405</v>
      </c>
      <c r="B57" s="1">
        <v>0.0</v>
      </c>
      <c r="C57" s="1" t="s">
        <v>406</v>
      </c>
      <c r="D57" s="1" t="s">
        <v>407</v>
      </c>
      <c r="E57" s="1" t="s">
        <v>408</v>
      </c>
      <c r="F57" s="1" t="s">
        <v>409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410</v>
      </c>
      <c r="B58" s="1">
        <v>0.0</v>
      </c>
      <c r="C58" s="1" t="s">
        <v>411</v>
      </c>
      <c r="D58" s="1" t="s">
        <v>412</v>
      </c>
      <c r="E58" s="1" t="s">
        <v>413</v>
      </c>
      <c r="F58" s="1" t="s">
        <v>414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415</v>
      </c>
      <c r="B59" s="1">
        <v>0.0</v>
      </c>
      <c r="C59" s="1">
        <v>0.0</v>
      </c>
      <c r="D59" s="1" t="s">
        <v>416</v>
      </c>
      <c r="E59" s="1" t="s">
        <v>417</v>
      </c>
      <c r="F59" s="1" t="s">
        <v>418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419</v>
      </c>
      <c r="B60" s="1">
        <v>0.0</v>
      </c>
      <c r="C60" s="1">
        <v>0.0</v>
      </c>
      <c r="D60" s="1" t="s">
        <v>420</v>
      </c>
      <c r="E60" s="1" t="s">
        <v>421</v>
      </c>
      <c r="F60" s="1" t="s">
        <v>422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424</v>
      </c>
      <c r="B62" s="1">
        <v>0.0</v>
      </c>
      <c r="C62" s="1">
        <v>0.0</v>
      </c>
      <c r="D62" s="1" t="s">
        <v>425</v>
      </c>
      <c r="E62" s="1" t="s">
        <v>426</v>
      </c>
      <c r="F62" s="1" t="s">
        <v>427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428</v>
      </c>
      <c r="B63" s="1">
        <v>0.0</v>
      </c>
      <c r="C63" s="1">
        <v>0.0</v>
      </c>
      <c r="D63" s="1" t="s">
        <v>429</v>
      </c>
      <c r="E63" s="1" t="s">
        <v>430</v>
      </c>
      <c r="F63" s="1" t="s">
        <v>431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432</v>
      </c>
      <c r="B64" s="1">
        <v>0.0</v>
      </c>
      <c r="C64" s="1">
        <v>0.0</v>
      </c>
      <c r="D64" s="1" t="s">
        <v>433</v>
      </c>
      <c r="E64" s="1" t="s">
        <v>185</v>
      </c>
      <c r="F64" s="1" t="s">
        <v>434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435</v>
      </c>
      <c r="B65" s="1">
        <v>0.0</v>
      </c>
      <c r="C65" s="1">
        <v>0.0</v>
      </c>
      <c r="D65" s="1" t="s">
        <v>436</v>
      </c>
      <c r="E65" s="1" t="s">
        <v>437</v>
      </c>
      <c r="F65" s="1" t="s">
        <v>438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439</v>
      </c>
      <c r="B66" s="1">
        <v>0.0</v>
      </c>
      <c r="C66" s="1">
        <v>0.0</v>
      </c>
      <c r="D66" s="1" t="s">
        <v>436</v>
      </c>
      <c r="E66" s="1" t="s">
        <v>437</v>
      </c>
      <c r="F66" s="1" t="s">
        <v>438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440</v>
      </c>
      <c r="B67" s="1">
        <v>0.0</v>
      </c>
      <c r="C67" s="1">
        <v>0.0</v>
      </c>
      <c r="D67" s="1" t="s">
        <v>441</v>
      </c>
      <c r="E67" s="1" t="s">
        <v>442</v>
      </c>
      <c r="F67" s="1" t="s">
        <v>443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444</v>
      </c>
      <c r="B68" s="1">
        <v>0.0</v>
      </c>
      <c r="C68" s="1">
        <v>0.0</v>
      </c>
      <c r="D68" s="1" t="s">
        <v>441</v>
      </c>
      <c r="E68" s="1" t="s">
        <v>442</v>
      </c>
      <c r="F68" s="1" t="s">
        <v>443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445</v>
      </c>
      <c r="B69" s="1">
        <v>0.0</v>
      </c>
      <c r="C69" s="1">
        <v>0.0</v>
      </c>
      <c r="D69" s="1" t="s">
        <v>446</v>
      </c>
      <c r="E69" s="1" t="s">
        <v>447</v>
      </c>
      <c r="F69" s="1" t="s">
        <v>448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449</v>
      </c>
      <c r="B70" s="1">
        <v>0.0</v>
      </c>
      <c r="C70" s="1">
        <v>0.0</v>
      </c>
      <c r="D70" s="1" t="s">
        <v>450</v>
      </c>
      <c r="E70" s="1" t="s">
        <v>451</v>
      </c>
      <c r="F70" s="1" t="s">
        <v>452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453</v>
      </c>
      <c r="B71" s="1">
        <v>0.0</v>
      </c>
      <c r="C71" s="1">
        <v>0.0</v>
      </c>
      <c r="D71" s="1" t="s">
        <v>454</v>
      </c>
      <c r="E71" s="1" t="s">
        <v>455</v>
      </c>
      <c r="F71" s="1" t="s">
        <v>456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457</v>
      </c>
      <c r="B72" s="1">
        <v>0.0</v>
      </c>
      <c r="C72" s="1">
        <v>0.0</v>
      </c>
      <c r="D72" s="1" t="s">
        <v>458</v>
      </c>
      <c r="E72" s="1" t="s">
        <v>459</v>
      </c>
      <c r="F72" s="1" t="s">
        <v>460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461</v>
      </c>
      <c r="B73" s="1">
        <v>0.0</v>
      </c>
      <c r="C73" s="1">
        <v>0.0</v>
      </c>
      <c r="D73" s="1" t="s">
        <v>462</v>
      </c>
      <c r="E73" s="1" t="s">
        <v>463</v>
      </c>
      <c r="F73" s="1" t="s">
        <v>464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465</v>
      </c>
      <c r="B74" s="1">
        <v>0.0</v>
      </c>
      <c r="C74" s="1">
        <v>0.0</v>
      </c>
      <c r="D74" s="1" t="s">
        <v>466</v>
      </c>
      <c r="E74" s="1" t="s">
        <v>467</v>
      </c>
      <c r="F74" s="1" t="s">
        <v>468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469</v>
      </c>
      <c r="B75" s="1">
        <v>0.0</v>
      </c>
      <c r="C75" s="1">
        <v>0.0</v>
      </c>
      <c r="D75" s="1" t="s">
        <v>466</v>
      </c>
      <c r="E75" s="1" t="s">
        <v>467</v>
      </c>
      <c r="F75" s="1" t="s">
        <v>468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470</v>
      </c>
      <c r="B76" s="1">
        <v>0.0</v>
      </c>
      <c r="C76" s="1">
        <v>0.0</v>
      </c>
      <c r="D76" s="1" t="s">
        <v>471</v>
      </c>
      <c r="E76" s="1" t="s">
        <v>472</v>
      </c>
      <c r="F76" s="1" t="s">
        <v>473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474</v>
      </c>
      <c r="B77" s="1">
        <v>0.0</v>
      </c>
      <c r="C77" s="1">
        <v>0.0</v>
      </c>
      <c r="D77" s="1" t="s">
        <v>475</v>
      </c>
      <c r="E77" s="1" t="s">
        <v>476</v>
      </c>
      <c r="F77" s="1" t="s">
        <v>477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478</v>
      </c>
      <c r="B78" s="1">
        <v>0.0</v>
      </c>
      <c r="C78" s="1">
        <v>0.0</v>
      </c>
      <c r="D78" s="1">
        <v>0.0</v>
      </c>
      <c r="E78" s="1" t="s">
        <v>479</v>
      </c>
      <c r="F78" s="1" t="s">
        <v>480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481</v>
      </c>
      <c r="B79" s="1">
        <v>0.0</v>
      </c>
      <c r="C79" s="1">
        <v>0.0</v>
      </c>
      <c r="D79" s="1">
        <v>0.0</v>
      </c>
      <c r="E79" s="1" t="s">
        <v>482</v>
      </c>
      <c r="F79" s="1" t="s">
        <v>483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485</v>
      </c>
      <c r="B81" s="1">
        <v>0.0</v>
      </c>
      <c r="C81" s="1">
        <v>0.0</v>
      </c>
      <c r="D81" s="1">
        <v>0.0</v>
      </c>
      <c r="E81" s="1" t="s">
        <v>486</v>
      </c>
      <c r="F81" s="1" t="s">
        <v>487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488</v>
      </c>
      <c r="B82" s="1">
        <v>0.0</v>
      </c>
      <c r="C82" s="1">
        <v>0.0</v>
      </c>
      <c r="D82" s="1">
        <v>0.0</v>
      </c>
      <c r="E82" s="1" t="s">
        <v>489</v>
      </c>
      <c r="F82" s="1" t="s">
        <v>490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491</v>
      </c>
      <c r="B83" s="1">
        <v>0.0</v>
      </c>
      <c r="C83" s="1">
        <v>0.0</v>
      </c>
      <c r="D83" s="1">
        <v>0.0</v>
      </c>
      <c r="E83" s="1" t="s">
        <v>492</v>
      </c>
      <c r="F83" s="1" t="s">
        <v>493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494</v>
      </c>
      <c r="B84" s="1">
        <v>0.0</v>
      </c>
      <c r="C84" s="1">
        <v>0.0</v>
      </c>
      <c r="D84" s="1">
        <v>0.0</v>
      </c>
      <c r="E84" s="1" t="s">
        <v>495</v>
      </c>
      <c r="F84" s="1" t="s">
        <v>496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497</v>
      </c>
      <c r="B85" s="1">
        <v>0.0</v>
      </c>
      <c r="C85" s="1">
        <v>0.0</v>
      </c>
      <c r="D85" s="1">
        <v>0.0</v>
      </c>
      <c r="E85" s="1" t="s">
        <v>495</v>
      </c>
      <c r="F85" s="1" t="s">
        <v>496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498</v>
      </c>
      <c r="B86" s="1">
        <v>0.0</v>
      </c>
      <c r="C86" s="1">
        <v>0.0</v>
      </c>
      <c r="D86" s="1">
        <v>0.0</v>
      </c>
      <c r="E86" s="1" t="s">
        <v>499</v>
      </c>
      <c r="F86" s="1" t="s">
        <v>500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501</v>
      </c>
      <c r="B87" s="1">
        <v>0.0</v>
      </c>
      <c r="C87" s="1">
        <v>0.0</v>
      </c>
      <c r="D87" s="1">
        <v>0.0</v>
      </c>
      <c r="E87" s="1" t="s">
        <v>499</v>
      </c>
      <c r="F87" s="1" t="s">
        <v>500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502</v>
      </c>
      <c r="B88" s="1">
        <v>0.0</v>
      </c>
      <c r="C88" s="1">
        <v>0.0</v>
      </c>
      <c r="D88" s="1">
        <v>0.0</v>
      </c>
      <c r="E88" s="1" t="s">
        <v>503</v>
      </c>
      <c r="F88" s="1" t="s">
        <v>504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505</v>
      </c>
      <c r="B89" s="1">
        <v>0.0</v>
      </c>
      <c r="C89" s="1">
        <v>0.0</v>
      </c>
      <c r="D89" s="1">
        <v>0.0</v>
      </c>
      <c r="E89" s="1" t="s">
        <v>506</v>
      </c>
      <c r="F89" s="1" t="s">
        <v>507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508</v>
      </c>
      <c r="B90" s="1">
        <v>0.0</v>
      </c>
      <c r="C90" s="1">
        <v>0.0</v>
      </c>
      <c r="D90" s="1">
        <v>0.0</v>
      </c>
      <c r="E90" s="1" t="s">
        <v>509</v>
      </c>
      <c r="F90" s="1" t="s">
        <v>510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511</v>
      </c>
      <c r="B91" s="1">
        <v>0.0</v>
      </c>
      <c r="C91" s="1">
        <v>0.0</v>
      </c>
      <c r="D91" s="1">
        <v>0.0</v>
      </c>
      <c r="E91" s="1" t="s">
        <v>512</v>
      </c>
      <c r="F91" s="1" t="s">
        <v>513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514</v>
      </c>
      <c r="B92" s="1">
        <v>0.0</v>
      </c>
      <c r="C92" s="1">
        <v>0.0</v>
      </c>
      <c r="D92" s="1">
        <v>0.0</v>
      </c>
      <c r="E92" s="1" t="s">
        <v>515</v>
      </c>
      <c r="F92" s="1" t="s">
        <v>516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517</v>
      </c>
      <c r="B93" s="1">
        <v>0.0</v>
      </c>
      <c r="C93" s="1">
        <v>0.0</v>
      </c>
      <c r="D93" s="1">
        <v>0.0</v>
      </c>
      <c r="E93" s="1" t="s">
        <v>518</v>
      </c>
      <c r="F93" s="1" t="s">
        <v>519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520</v>
      </c>
      <c r="B94" s="1">
        <v>0.0</v>
      </c>
      <c r="C94" s="1">
        <v>0.0</v>
      </c>
      <c r="D94" s="1">
        <v>0.0</v>
      </c>
      <c r="E94" s="1" t="s">
        <v>518</v>
      </c>
      <c r="F94" s="1" t="s">
        <v>519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521</v>
      </c>
      <c r="B95" s="1">
        <v>0.0</v>
      </c>
      <c r="C95" s="1">
        <v>0.0</v>
      </c>
      <c r="D95" s="1">
        <v>0.0</v>
      </c>
      <c r="E95" s="1" t="s">
        <v>522</v>
      </c>
      <c r="F95" s="1" t="s">
        <v>523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524</v>
      </c>
      <c r="B96" s="1">
        <v>0.0</v>
      </c>
      <c r="C96" s="1">
        <v>0.0</v>
      </c>
      <c r="D96" s="1">
        <v>0.0</v>
      </c>
      <c r="E96" s="1" t="s">
        <v>525</v>
      </c>
      <c r="F96" s="1" t="s">
        <v>526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527</v>
      </c>
      <c r="B97" s="1">
        <v>0.0</v>
      </c>
      <c r="C97" s="1">
        <v>0.0</v>
      </c>
      <c r="D97" s="1">
        <v>0.0</v>
      </c>
      <c r="E97" s="1">
        <v>0.0</v>
      </c>
      <c r="F97" s="1" t="s">
        <v>528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529</v>
      </c>
      <c r="B98" s="1">
        <v>0.0</v>
      </c>
      <c r="C98" s="1">
        <v>0.0</v>
      </c>
      <c r="D98" s="1">
        <v>0.0</v>
      </c>
      <c r="E98" s="1">
        <v>0.0</v>
      </c>
      <c r="F98" s="1" t="s">
        <v>530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531</v>
      </c>
      <c r="C1" s="1" t="s">
        <v>532</v>
      </c>
      <c r="D1" s="1" t="s">
        <v>533</v>
      </c>
      <c r="E1" s="1" t="s">
        <v>534</v>
      </c>
      <c r="F1" s="1" t="s">
        <v>535</v>
      </c>
      <c r="G1" s="1" t="s">
        <v>536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537</v>
      </c>
      <c r="B2" s="1" t="s">
        <v>538</v>
      </c>
      <c r="C2" s="1" t="s">
        <v>539</v>
      </c>
      <c r="D2" s="1" t="s">
        <v>540</v>
      </c>
      <c r="E2" s="1" t="s">
        <v>541</v>
      </c>
      <c r="F2" s="1" t="s">
        <v>541</v>
      </c>
      <c r="G2" s="1" t="s">
        <v>542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543</v>
      </c>
      <c r="B3" s="1" t="s">
        <v>542</v>
      </c>
      <c r="C3" s="1" t="s">
        <v>544</v>
      </c>
      <c r="D3" s="1" t="s">
        <v>545</v>
      </c>
      <c r="E3" s="1" t="s">
        <v>546</v>
      </c>
      <c r="F3" s="1" t="s">
        <v>547</v>
      </c>
      <c r="G3" s="1" t="s">
        <v>542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548</v>
      </c>
      <c r="B4" s="1" t="s">
        <v>538</v>
      </c>
      <c r="C4" s="1" t="s">
        <v>549</v>
      </c>
      <c r="D4" s="1" t="s">
        <v>550</v>
      </c>
      <c r="E4" s="1" t="s">
        <v>551</v>
      </c>
      <c r="F4" s="1" t="s">
        <v>552</v>
      </c>
      <c r="G4" s="1" t="s">
        <v>541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543</v>
      </c>
      <c r="B5" s="1" t="s">
        <v>542</v>
      </c>
      <c r="C5" s="1" t="s">
        <v>553</v>
      </c>
      <c r="D5" s="1" t="s">
        <v>554</v>
      </c>
      <c r="E5" s="1" t="s">
        <v>555</v>
      </c>
      <c r="F5" s="1" t="s">
        <v>556</v>
      </c>
      <c r="G5" s="1" t="s">
        <v>557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558</v>
      </c>
      <c r="B6" s="1" t="s">
        <v>559</v>
      </c>
      <c r="C6" s="1" t="s">
        <v>560</v>
      </c>
      <c r="D6" s="1" t="s">
        <v>561</v>
      </c>
      <c r="E6" s="1" t="s">
        <v>562</v>
      </c>
      <c r="F6" s="1" t="s">
        <v>563</v>
      </c>
      <c r="G6" s="1" t="s">
        <v>564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565</v>
      </c>
      <c r="B7" s="1" t="s">
        <v>542</v>
      </c>
      <c r="C7" s="1" t="s">
        <v>542</v>
      </c>
      <c r="D7" s="1" t="s">
        <v>542</v>
      </c>
      <c r="E7" s="1" t="s">
        <v>542</v>
      </c>
      <c r="F7" s="1" t="s">
        <v>542</v>
      </c>
      <c r="G7" s="1" t="s">
        <v>542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566</v>
      </c>
      <c r="B8" s="1" t="s">
        <v>542</v>
      </c>
      <c r="C8" s="1" t="s">
        <v>567</v>
      </c>
      <c r="D8" s="1" t="s">
        <v>567</v>
      </c>
      <c r="E8" s="1" t="s">
        <v>567</v>
      </c>
      <c r="F8" s="1" t="s">
        <v>568</v>
      </c>
      <c r="G8" s="1" t="s">
        <v>568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569</v>
      </c>
      <c r="B9" s="1" t="s">
        <v>542</v>
      </c>
      <c r="C9" s="1" t="s">
        <v>570</v>
      </c>
      <c r="D9" s="1" t="s">
        <v>571</v>
      </c>
      <c r="E9" s="1" t="s">
        <v>572</v>
      </c>
      <c r="F9" s="1" t="s">
        <v>572</v>
      </c>
      <c r="G9" s="1" t="s">
        <v>571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573</v>
      </c>
      <c r="B10" s="1" t="s">
        <v>542</v>
      </c>
      <c r="C10" s="1" t="s">
        <v>574</v>
      </c>
      <c r="D10" s="1" t="s">
        <v>575</v>
      </c>
      <c r="E10" s="1" t="s">
        <v>576</v>
      </c>
      <c r="F10" s="1" t="s">
        <v>577</v>
      </c>
      <c r="G10" s="1" t="s">
        <v>571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578</v>
      </c>
      <c r="B11" s="1" t="s">
        <v>542</v>
      </c>
      <c r="C11" s="1" t="s">
        <v>579</v>
      </c>
      <c r="D11" s="1" t="s">
        <v>580</v>
      </c>
      <c r="E11" s="1" t="s">
        <v>581</v>
      </c>
      <c r="F11" s="1" t="s">
        <v>582</v>
      </c>
      <c r="G11" s="1" t="s">
        <v>583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584</v>
      </c>
      <c r="B12" s="1" t="s">
        <v>542</v>
      </c>
      <c r="C12" s="1" t="s">
        <v>585</v>
      </c>
      <c r="D12" s="1" t="s">
        <v>586</v>
      </c>
      <c r="E12" s="1" t="s">
        <v>587</v>
      </c>
      <c r="F12" s="1" t="s">
        <v>588</v>
      </c>
      <c r="G12" s="1" t="s">
        <v>589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590</v>
      </c>
      <c r="B13" s="1" t="s">
        <v>542</v>
      </c>
      <c r="C13" s="1" t="s">
        <v>591</v>
      </c>
      <c r="D13" s="1" t="s">
        <v>542</v>
      </c>
      <c r="E13" s="1" t="s">
        <v>542</v>
      </c>
      <c r="F13" s="1" t="s">
        <v>542</v>
      </c>
      <c r="G13" s="1" t="s">
        <v>542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592</v>
      </c>
      <c r="B14" s="1" t="s">
        <v>542</v>
      </c>
      <c r="C14" s="1" t="s">
        <v>547</v>
      </c>
      <c r="D14" s="1" t="s">
        <v>542</v>
      </c>
      <c r="E14" s="1" t="s">
        <v>542</v>
      </c>
      <c r="F14" s="1" t="s">
        <v>542</v>
      </c>
      <c r="G14" s="1" t="s">
        <v>542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593</v>
      </c>
      <c r="B15" s="1" t="s">
        <v>542</v>
      </c>
      <c r="C15" s="1" t="s">
        <v>542</v>
      </c>
      <c r="D15" s="1" t="s">
        <v>542</v>
      </c>
      <c r="E15" s="1" t="s">
        <v>542</v>
      </c>
      <c r="F15" s="1" t="s">
        <v>542</v>
      </c>
      <c r="G15" s="1" t="s">
        <v>542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594</v>
      </c>
      <c r="B16" s="1" t="s">
        <v>542</v>
      </c>
      <c r="C16" s="1" t="s">
        <v>542</v>
      </c>
      <c r="D16" s="1" t="s">
        <v>542</v>
      </c>
      <c r="E16" s="1" t="s">
        <v>542</v>
      </c>
      <c r="F16" s="1" t="s">
        <v>542</v>
      </c>
      <c r="G16" s="1" t="s">
        <v>542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595</v>
      </c>
      <c r="B17" s="1" t="s">
        <v>596</v>
      </c>
      <c r="C17" s="1" t="s">
        <v>131</v>
      </c>
      <c r="D17" s="1" t="s">
        <v>132</v>
      </c>
      <c r="E17" s="1" t="s">
        <v>597</v>
      </c>
      <c r="F17" s="1" t="s">
        <v>598</v>
      </c>
      <c r="G17" s="1" t="s">
        <v>599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600</v>
      </c>
      <c r="B18" s="1" t="s">
        <v>542</v>
      </c>
      <c r="C18" s="1" t="s">
        <v>542</v>
      </c>
      <c r="D18" s="1" t="s">
        <v>542</v>
      </c>
      <c r="E18" s="1" t="s">
        <v>542</v>
      </c>
      <c r="F18" s="1" t="s">
        <v>542</v>
      </c>
      <c r="G18" s="1" t="s">
        <v>542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601</v>
      </c>
      <c r="B19" s="1" t="s">
        <v>542</v>
      </c>
      <c r="C19" s="1" t="s">
        <v>602</v>
      </c>
      <c r="D19" s="1" t="s">
        <v>603</v>
      </c>
      <c r="E19" s="1" t="s">
        <v>604</v>
      </c>
      <c r="F19" s="1" t="s">
        <v>605</v>
      </c>
      <c r="G19" s="1" t="s">
        <v>606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607</v>
      </c>
      <c r="B20" s="1" t="s">
        <v>542</v>
      </c>
      <c r="C20" s="1" t="s">
        <v>608</v>
      </c>
      <c r="D20" s="1" t="s">
        <v>609</v>
      </c>
      <c r="E20" s="1" t="s">
        <v>610</v>
      </c>
      <c r="F20" s="1" t="s">
        <v>611</v>
      </c>
      <c r="G20" s="1" t="s">
        <v>612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613</v>
      </c>
      <c r="B21" s="1" t="s">
        <v>542</v>
      </c>
      <c r="C21" s="1" t="s">
        <v>614</v>
      </c>
      <c r="D21" s="1" t="s">
        <v>615</v>
      </c>
      <c r="E21" s="1" t="s">
        <v>616</v>
      </c>
      <c r="F21" s="1" t="s">
        <v>617</v>
      </c>
      <c r="G21" s="1" t="s">
        <v>618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619</v>
      </c>
      <c r="B22" s="1" t="s">
        <v>620</v>
      </c>
      <c r="C22" s="1" t="s">
        <v>621</v>
      </c>
      <c r="D22" s="1" t="s">
        <v>622</v>
      </c>
      <c r="E22" s="1" t="s">
        <v>623</v>
      </c>
      <c r="F22" s="1" t="s">
        <v>624</v>
      </c>
      <c r="G22" s="1" t="s">
        <v>625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626</v>
      </c>
      <c r="B23" s="1" t="s">
        <v>542</v>
      </c>
      <c r="C23" s="1" t="s">
        <v>627</v>
      </c>
      <c r="D23" s="1" t="s">
        <v>628</v>
      </c>
      <c r="E23" s="1" t="s">
        <v>629</v>
      </c>
      <c r="F23" s="1" t="s">
        <v>630</v>
      </c>
      <c r="G23" s="1" t="s">
        <v>542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631</v>
      </c>
      <c r="B24" s="1" t="s">
        <v>632</v>
      </c>
      <c r="C24" s="1" t="s">
        <v>633</v>
      </c>
      <c r="D24" s="1" t="s">
        <v>634</v>
      </c>
      <c r="E24" s="1" t="s">
        <v>635</v>
      </c>
      <c r="F24" s="1" t="s">
        <v>635</v>
      </c>
      <c r="G24" s="1" t="s">
        <v>635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636</v>
      </c>
      <c r="B25" s="1" t="s">
        <v>637</v>
      </c>
      <c r="C25" s="1" t="s">
        <v>638</v>
      </c>
      <c r="D25" s="1" t="s">
        <v>639</v>
      </c>
      <c r="E25" s="1" t="s">
        <v>640</v>
      </c>
      <c r="F25" s="1" t="s">
        <v>640</v>
      </c>
      <c r="G25" s="1" t="s">
        <v>542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641</v>
      </c>
      <c r="B26" s="1" t="s">
        <v>642</v>
      </c>
      <c r="C26" s="1" t="s">
        <v>643</v>
      </c>
      <c r="D26" s="1" t="s">
        <v>644</v>
      </c>
      <c r="E26" s="1" t="s">
        <v>542</v>
      </c>
      <c r="F26" s="1" t="s">
        <v>542</v>
      </c>
      <c r="G26" s="1" t="s">
        <v>542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645</v>
      </c>
      <c r="B2" s="1" t="s">
        <v>646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647</v>
      </c>
      <c r="B3" s="1" t="s">
        <v>648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649</v>
      </c>
      <c r="B4" s="1" t="s">
        <v>650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651</v>
      </c>
      <c r="B5" s="1" t="s">
        <v>652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654</v>
      </c>
      <c r="B7" s="1" t="s">
        <v>655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656</v>
      </c>
      <c r="B8" s="4" t="s">
        <v>657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658</v>
      </c>
      <c r="B9" s="1" t="s">
        <v>659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660</v>
      </c>
      <c r="B10" s="1" t="s">
        <v>661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662</v>
      </c>
      <c r="B11" s="1" t="s">
        <v>659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663</v>
      </c>
      <c r="B12" s="1" t="s">
        <v>664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665</v>
      </c>
      <c r="B13" s="1" t="s">
        <v>666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667</v>
      </c>
      <c r="B14" s="1" t="s">
        <v>664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668</v>
      </c>
      <c r="B15" s="1" t="s">
        <v>669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670</v>
      </c>
      <c r="B16" s="1">
        <v>408.0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671</v>
      </c>
      <c r="B17" s="1" t="s">
        <v>672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673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674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676</v>
      </c>
      <c r="B21" s="1">
        <v>1.76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677</v>
      </c>
      <c r="B22" s="1">
        <v>1.7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678</v>
      </c>
      <c r="B23" s="1">
        <v>1.33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679</v>
      </c>
      <c r="B24" s="1">
        <v>1.736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680</v>
      </c>
      <c r="B25" s="1">
        <v>1.76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681</v>
      </c>
      <c r="B26" s="1">
        <v>1.7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682</v>
      </c>
      <c r="B27" s="1">
        <v>1.33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683</v>
      </c>
      <c r="B28" s="1">
        <v>1.736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684</v>
      </c>
      <c r="B29" s="1">
        <v>0.969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685</v>
      </c>
      <c r="B30" s="1">
        <v>-2.92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686</v>
      </c>
      <c r="B31" s="1">
        <v>878863.0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687</v>
      </c>
      <c r="B32" s="1">
        <v>878863.0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688</v>
      </c>
      <c r="B33" s="1">
        <v>155967.0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689</v>
      </c>
      <c r="B34" s="1">
        <v>356460.0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690</v>
      </c>
      <c r="B35" s="1">
        <v>356460.0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691</v>
      </c>
      <c r="B36" s="1">
        <v>1.45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692</v>
      </c>
      <c r="B37" s="1">
        <v>1.46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693</v>
      </c>
      <c r="B38" s="1">
        <v>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694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695</v>
      </c>
      <c r="B40" s="1">
        <v>5.7453484E7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696</v>
      </c>
      <c r="B41" s="1">
        <v>1.185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697</v>
      </c>
      <c r="B42" s="1">
        <v>2.439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698</v>
      </c>
      <c r="B43" s="1">
        <v>0.25281948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699</v>
      </c>
      <c r="B44" s="1">
        <v>1.4116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700</v>
      </c>
      <c r="B45" s="1">
        <v>1.47135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701</v>
      </c>
      <c r="B46" s="1" t="s">
        <v>702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703</v>
      </c>
      <c r="B47" s="1">
        <v>6.5504784E7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704</v>
      </c>
      <c r="B48" s="1">
        <v>-0.1441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705</v>
      </c>
      <c r="B49" s="1">
        <v>2.1660386E7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706</v>
      </c>
      <c r="B50" s="1">
        <v>3.54387E7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707</v>
      </c>
      <c r="B51" s="1">
        <v>1185561.0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708</v>
      </c>
      <c r="B52" s="1">
        <v>1196644.0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709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710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711</v>
      </c>
      <c r="B55" s="1">
        <v>0.029000001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712</v>
      </c>
      <c r="B56" s="1">
        <v>0.35866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713</v>
      </c>
      <c r="B57" s="1">
        <v>0.34831002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714</v>
      </c>
      <c r="B58" s="1">
        <v>13.72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715</v>
      </c>
      <c r="B59" s="1">
        <v>0.0473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716</v>
      </c>
      <c r="B60" s="1">
        <v>3.93517E7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717</v>
      </c>
      <c r="B61" s="1">
        <v>0.214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718</v>
      </c>
      <c r="B62" s="1">
        <v>6.82243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719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720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721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722</v>
      </c>
      <c r="B66" s="1">
        <v>-3.4238E7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723</v>
      </c>
      <c r="B67" s="1">
        <v>-0.68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724</v>
      </c>
      <c r="B68" s="1">
        <v>-0.23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725</v>
      </c>
      <c r="B69" s="1" t="s">
        <v>726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727</v>
      </c>
      <c r="B70" s="1">
        <v>1.6860096E9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728</v>
      </c>
      <c r="B71" s="1">
        <v>0.288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729</v>
      </c>
      <c r="B72" s="1">
        <v>-4.078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730</v>
      </c>
      <c r="B73" s="1">
        <v>-0.23958331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731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732</v>
      </c>
      <c r="B75" s="1" t="s">
        <v>733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734</v>
      </c>
      <c r="B76" s="1" t="s">
        <v>735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738</v>
      </c>
      <c r="B79" s="1" t="s">
        <v>739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740</v>
      </c>
      <c r="B80" s="1" t="s">
        <v>741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742</v>
      </c>
      <c r="B81" s="1">
        <v>1.6209126E9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743</v>
      </c>
      <c r="B82" s="1" t="s">
        <v>744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745</v>
      </c>
      <c r="B83" s="1" t="s">
        <v>746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747</v>
      </c>
      <c r="B84" s="1" t="s">
        <v>748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749</v>
      </c>
      <c r="B85" s="1" t="s">
        <v>750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751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752</v>
      </c>
      <c r="B87" s="1">
        <v>1.46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753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754</v>
      </c>
      <c r="B89" s="1">
        <v>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755</v>
      </c>
      <c r="B90" s="1">
        <v>2.5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756</v>
      </c>
      <c r="B91" s="1">
        <v>2.5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757</v>
      </c>
      <c r="B92" s="1" t="s">
        <v>758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759</v>
      </c>
      <c r="B93" s="1">
        <v>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760</v>
      </c>
      <c r="B94" s="1">
        <v>7.8807E7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761</v>
      </c>
      <c r="B95" s="1">
        <v>2.023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762</v>
      </c>
      <c r="B96" s="1">
        <v>-1.6063E7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763</v>
      </c>
      <c r="B97" s="1">
        <v>8.2104E7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764</v>
      </c>
      <c r="B98" s="1">
        <v>2.696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765</v>
      </c>
      <c r="B99" s="1">
        <v>3.877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766</v>
      </c>
      <c r="B100" s="1">
        <v>2.27251008E8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767</v>
      </c>
      <c r="B101" s="1">
        <v>768.332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768</v>
      </c>
      <c r="B102" s="1">
        <v>6.304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769</v>
      </c>
      <c r="B103" s="1">
        <v>-0.084230006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770</v>
      </c>
      <c r="B104" s="1">
        <v>-2.05788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771</v>
      </c>
      <c r="B105" s="1">
        <v>-2231875.0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772</v>
      </c>
      <c r="B106" s="1">
        <v>-1.319E7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773</v>
      </c>
      <c r="B107" s="1">
        <v>-0.212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774</v>
      </c>
      <c r="B108" s="1">
        <v>0.54389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775</v>
      </c>
      <c r="B109" s="1">
        <v>-0.07068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776</v>
      </c>
      <c r="B110" s="1">
        <v>-0.13313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777</v>
      </c>
      <c r="B111" s="1" t="s">
        <v>702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778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-60.0</v>
      </c>
      <c r="D3" s="1">
        <v>-81.0</v>
      </c>
      <c r="E3" s="1">
        <v>-33.0</v>
      </c>
      <c r="F3" s="1">
        <v>-2.0</v>
      </c>
      <c r="G3" s="1">
        <f>IF(F3*FORECAST(G2,B3:F3,B2:F2)&gt;0,FORECAST(G2,B3:F3,B2:F2),F3)*$X$1</f>
        <v>-28.3</v>
      </c>
      <c r="H3" s="1">
        <f>IF(G3*FORECAST(H2,B3:G3,B2:G2)&gt;0,FORECAST(H2,B3:G3,B2:G2),G3)*$X$1</f>
        <v>-26</v>
      </c>
      <c r="I3" s="1">
        <f>IF(H3*FORECAST(I2,B3:H3,B2:H2)&gt;0,FORECAST(I2,B3:H3,B2:H2),H3)*$X$1</f>
        <v>-23.7</v>
      </c>
      <c r="J3" s="1">
        <f>IF(I3*FORECAST(J2,B3:I3,B2:I2)&gt;0,FORECAST(J2,B3:I3,B2:I2),I3)*$X$1</f>
        <v>-21.4</v>
      </c>
      <c r="K3" s="1">
        <f>IF(J3*FORECAST(K2,B3:J3,B2:J2)&gt;0,FORECAST(K2,B3:J3,B2:J2),J3)*$X$1</f>
        <v>-19.1</v>
      </c>
      <c r="L3" s="1">
        <f>IF(K3*FORECAST(L2,B3:K3,B2:K2)&gt;0,FORECAST(L2,B3:K3,B2:K2),K3)*$X$1</f>
        <v>-16.8</v>
      </c>
      <c r="M3" s="1">
        <f>IF(L3*FORECAST(M2,B3:L3,B2:L2)&gt;0,FORECAST(M2,B3:L3,B2:L2),L3)*$X$1</f>
        <v>-14.5</v>
      </c>
      <c r="N3" s="5">
        <f>IF(M3*FORECAST(N2,B3:M3,B2:M2)&gt;0,FORECAST(N2,B3:M3,B2:M2),M3)*$X$1</f>
        <v>-12.2</v>
      </c>
      <c r="O3" s="5">
        <f>IF(N3*FORECAST(O2,B3:N3,B2:N2)&gt;0,FORECAST(O2,B3:N3,B2:N2),N3)*$X$1</f>
        <v>-9.9</v>
      </c>
      <c r="P3" s="5">
        <f>IF(O3*FORECAST(P2,B3:O3,B2:O2)&gt;0,FORECAST(P2,B3:O3,B2:O2),O3)*$X$1</f>
        <v>-7.6</v>
      </c>
      <c r="Q3" s="5">
        <f>IF(P3*FORECAST(Q2,B3:P3,B2:P2)&gt;0,FORECAST(Q2,B3:P3,B2:P2),P3)*$X$1</f>
        <v>-5.3</v>
      </c>
      <c r="R3" s="5">
        <f>IF(Q3*FORECAST(R2,B3:Q3,B2:Q2)&gt;0,FORECAST(R2,B3:Q3,B2:Q2),Q3)*$X$1</f>
        <v>-3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-15.0</v>
      </c>
      <c r="C4" s="1">
        <v>-118.0</v>
      </c>
      <c r="D4" s="1">
        <v>12.0</v>
      </c>
      <c r="E4" s="1">
        <v>0.0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779</v>
      </c>
      <c r="B5" s="1">
        <v>75.0</v>
      </c>
      <c r="C5" s="1">
        <v>91.0</v>
      </c>
      <c r="D5" s="1">
        <v>1.0</v>
      </c>
      <c r="E5" s="1">
        <v>18.0</v>
      </c>
      <c r="F5" s="1">
        <v>34.0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780</v>
      </c>
      <c r="L7" s="1">
        <f>IF(R3*FORECAST(R2,B3:R3,B2:R2)&gt;0,FORECAST(R2,B3:R3,B2:R2),Q3)*$X$1 * (1+0.02)/(0.0765-0.02)</f>
        <v>-54.15929204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781</v>
      </c>
      <c r="L8" s="6">
        <f t="array" ref="L8">NPV(0.0765,H3:R3)</f>
        <v>-117.4739497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782</v>
      </c>
      <c r="L9" s="6">
        <f t="array" ref="L9">NPV(0.0765,H16:R16)</f>
        <v>-24.0723563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783</v>
      </c>
      <c r="L10" s="6">
        <f>L8 + L9</f>
        <v>-141.546306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784</v>
      </c>
      <c r="L12" s="6">
        <f>L10 - L11</f>
        <v>-144.546306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785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-4.251361942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-54.15929204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-163.0</v>
      </c>
      <c r="C3" s="1">
        <v>-72.0</v>
      </c>
      <c r="D3" s="1">
        <v>-136.0</v>
      </c>
      <c r="E3" s="1">
        <v>-87.0</v>
      </c>
      <c r="F3" s="1">
        <v>-43.0</v>
      </c>
      <c r="G3" s="1">
        <f>IF(F3*FORECAST(G2,B3:F3,B2:F2)&gt;0,FORECAST(G2,B3:F3,B2:F2),F3)*$X$1</f>
        <v>-32.7</v>
      </c>
      <c r="H3" s="1">
        <f>IF(G3*FORECAST(H2,B3:G3,B2:G2)&gt;0,FORECAST(H2,B3:G3,B2:G2),G3)*$X$1</f>
        <v>-10.2</v>
      </c>
      <c r="I3" s="1">
        <f>IF(H3*FORECAST(I2,B3:H3,B2:H2)&gt;0,FORECAST(I2,B3:H3,B2:H2),H3)*$X$1</f>
        <v>-10.2</v>
      </c>
      <c r="J3" s="1">
        <f>IF(I3*FORECAST(J2,B3:I3,B2:I2)&gt;0,FORECAST(J2,B3:I3,B2:I2),I3)*$X$1</f>
        <v>-10.2</v>
      </c>
      <c r="K3" s="1">
        <f>IF(J3*FORECAST(K2,B3:J3,B2:J2)&gt;0,FORECAST(K2,B3:J3,B2:J2),J3)*$X$1</f>
        <v>-10.2</v>
      </c>
      <c r="L3" s="1">
        <f>IF(K3*FORECAST(L2,B3:K3,B2:K2)&gt;0,FORECAST(L2,B3:K3,B2:K2),K3)*$X$1</f>
        <v>-10.2</v>
      </c>
      <c r="M3" s="1">
        <f>IF(L3*FORECAST(M2,B3:L3,B2:L2)&gt;0,FORECAST(M2,B3:L3,B2:L2),L3)*$X$1</f>
        <v>-10.2</v>
      </c>
      <c r="N3" s="5">
        <f>IF(M3*FORECAST(N2,B3:M3,B2:M2)&gt;0,FORECAST(N2,B3:M3,B2:M2),M3)*$X$1</f>
        <v>-10.2</v>
      </c>
      <c r="O3" s="5">
        <f>IF(N3*FORECAST(O2,B3:N3,B2:N2)&gt;0,FORECAST(O2,B3:N3,B2:N2),N3)*$X$1</f>
        <v>-10.2</v>
      </c>
      <c r="P3" s="5">
        <f>IF(O3*FORECAST(P2,B3:O3,B2:O2)&gt;0,FORECAST(P2,B3:O3,B2:O2),O3)*$X$1</f>
        <v>-10.2</v>
      </c>
      <c r="Q3" s="5">
        <f>IF(P3*FORECAST(Q2,B3:P3,B2:P2)&gt;0,FORECAST(Q2,B3:P3,B2:P2),P3)*$X$1</f>
        <v>-10.2</v>
      </c>
      <c r="R3" s="5">
        <f>IF(Q3*FORECAST(R2,B3:Q3,B2:Q2)&gt;0,FORECAST(R2,B3:Q3,B2:Q2),Q3)*$X$1</f>
        <v>-10.2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-15.0</v>
      </c>
      <c r="C4" s="1">
        <v>-118.0</v>
      </c>
      <c r="D4" s="1">
        <v>12.0</v>
      </c>
      <c r="E4" s="1">
        <v>0.0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779</v>
      </c>
      <c r="B5" s="1">
        <v>75.0</v>
      </c>
      <c r="C5" s="1">
        <v>91.0</v>
      </c>
      <c r="D5" s="1">
        <v>1.0</v>
      </c>
      <c r="E5" s="1">
        <v>18.0</v>
      </c>
      <c r="F5" s="1">
        <v>34.0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780</v>
      </c>
      <c r="L7" s="1">
        <f>IF(R3*FORECAST(R2,B3:R3,B2:R2)&gt;0,FORECAST(R2,B3:R3,B2:R2),Q3)*$X$1 * (1+0.02)/(0.0765-0.02)</f>
        <v>-184.1415929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781</v>
      </c>
      <c r="L8" s="6">
        <f t="array" ref="L8">NPV(0.0765,H3:R3)</f>
        <v>-74.07023394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782</v>
      </c>
      <c r="L9" s="6">
        <f t="array" ref="L9">NPV(0.0765,H16:R16)</f>
        <v>-81.84601143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783</v>
      </c>
      <c r="L10" s="6">
        <f>L8 + L9</f>
        <v>-155.9162454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784</v>
      </c>
      <c r="L12" s="6">
        <f>L10 - L11</f>
        <v>-158.9162454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785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-4.674007217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-184.1415929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