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<sst xmlns="http://schemas.openxmlformats.org/spreadsheetml/2006/main" count="289" uniqueCount="225">
  <si>
    <t>ticker</t>
  </si>
  <si>
    <t>GAQ</t>
  </si>
  <si>
    <t>nombre</t>
  </si>
  <si>
    <t>GENERATION ASIA I ACQUISI</t>
  </si>
  <si>
    <t>empresa</t>
  </si>
  <si>
    <t>Investment Holding Companies</t>
  </si>
  <si>
    <t>Fiscal Period: December</t>
  </si>
  <si>
    <t>Net Income</t>
  </si>
  <si>
    <t>Amortization of Deferred Charges, Total - (CF)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</si>
  <si>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</si>
  <si>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</si>
  <si>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</si>
  <si>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</si>
  <si>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</si>
  <si>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</si>
  <si>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</si>
  <si>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</si>
  <si>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</si>
  <si>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</si>
  <si>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</si>
  <si>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</si>
  <si>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</si>
  <si>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</si>
  <si>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</si>
  <si>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</si>
  <si>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</si>
  <si>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</si>
  <si>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</si>
  <si>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</si>
  <si>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</si>
  <si>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</si>
  <si>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</si>
  <si>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</si>
  <si>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</si>
  <si>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</si>
  <si>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</si>
  <si>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</si>
  <si>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</si>
  <si>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</si>
  <si>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</si>
  <si>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</si>
  <si>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</si>
  <si>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</si>
  <si>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</si>
  <si>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</si>
  <si>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</si>
  <si>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</si>
  <si>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</si>
  <si>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</si>
  <si>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</si>
  <si>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</si>
  <si>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</si>
  <si>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-0.28</t>
  </si>
  <si>
    <t>-0.35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</si>
  <si>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</si>
  <si>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</si>
  <si>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</si>
  <si>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</si>
  <si>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</si>
  <si>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</si>
  <si>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</si>
  <si>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</si>
  <si>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</si>
  <si>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</si>
  <si>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</si>
  <si>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</si>
  <si>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</si>
  <si>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</si>
  <si>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</si>
  <si>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</si>
  <si>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</si>
  <si>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</si>
  <si>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</si>
  <si>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</si>
  <si>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</si>
  <si>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</si>
  <si>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-0.01</t>
  </si>
  <si>
    <t>0.35</t>
  </si>
  <si>
    <t>0.3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</si>
  <si>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</si>
  <si>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</si>
  <si>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</si>
  <si>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</si>
  <si>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</si>
  <si>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</si>
  <si>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0.22</t>
  </si>
  <si>
    <t>0.18</t>
  </si>
  <si>
    <t>Normalized Diluted EPS</t>
  </si>
  <si>
    <t>EBITA</t>
  </si>
  <si>
    <t>EBIT</t>
  </si>
  <si>
    <t>Normalized Net Income</t>
  </si>
  <si>
    <t>Profitability</t>
  </si>
  <si>
    <t>Return on Assets</t>
  </si>
  <si>
    <t>-0.54</t>
  </si>
  <si>
    <t>-0.48</t>
  </si>
  <si>
    <t>Return on Total Capital</t>
  </si>
  <si>
    <t>15.28</t>
  </si>
  <si>
    <t>12.3</t>
  </si>
  <si>
    <t>Return On Equity %</t>
  </si>
  <si>
    <t>-235.62</t>
  </si>
  <si>
    <t>-102.84</t>
  </si>
  <si>
    <t>Return on Common Equity</t>
  </si>
  <si>
    <t>Short Term Liquidity</t>
  </si>
  <si>
    <t>Current Ratio</t>
  </si>
  <si>
    <t>0.09</t>
  </si>
  <si>
    <t>1.32</t>
  </si>
  <si>
    <t>0.17</t>
  </si>
  <si>
    <t>Quick Ratio</t>
  </si>
  <si>
    <t>0.5</t>
  </si>
  <si>
    <t>0.15</t>
  </si>
  <si>
    <t>Operating Cash Flow to Current Liabilities</t>
  </si>
  <si>
    <t>-3.68</t>
  </si>
  <si>
    <t>Long Term Solvency</t>
  </si>
  <si>
    <t>Total Debt/Equity</t>
  </si>
  <si>
    <t>-821.95</t>
  </si>
  <si>
    <t>-28.42</t>
  </si>
  <si>
    <t>Total Debt / Total Capital</t>
  </si>
  <si>
    <t>113.85</t>
  </si>
  <si>
    <t>-39.71</t>
  </si>
  <si>
    <t>Total Liabilities / Total Assets</t>
  </si>
  <si>
    <t>102.26</t>
  </si>
  <si>
    <t>103.66</t>
  </si>
  <si>
    <t>106.27</t>
  </si>
  <si>
    <t>Growth Over Prior Year</t>
  </si>
  <si>
    <t>EBITA, 1 Yr. Growth %</t>
  </si>
  <si>
    <t>20.77</t>
  </si>
  <si>
    <t>EBIT, 1 Yr. Growth %</t>
  </si>
  <si>
    <t>Earnings From Cont. Operations, 1 Yr. Growth %</t>
  </si>
  <si>
    <t>-28.8</t>
  </si>
  <si>
    <t>Net Income, 1 Yr. Growth %</t>
  </si>
  <si>
    <t>Normalized Net Income, 1 Yr. Growth %</t>
  </si>
  <si>
    <t>-30.1</t>
  </si>
  <si>
    <t>Diluted EPS Before Extra, 1 Yr. Growth %</t>
  </si>
  <si>
    <t>-14.14</t>
  </si>
  <si>
    <t>Total Assets, 1 Yr. Growth %</t>
  </si>
  <si>
    <t>-62.72</t>
  </si>
  <si>
    <t>Tangible Book Value, 1 Yr. Growth %</t>
  </si>
  <si>
    <t>-36.22</t>
  </si>
  <si>
    <t>Common Equity, 1 Yr. Growth %</t>
  </si>
  <si>
    <t>Cash From Operations, 1 Yr. Growth %</t>
  </si>
  <si>
    <t>-66.14</t>
  </si>
  <si>
    <t>Levered Free Cash Flow, 1 Yr. Growth %</t>
  </si>
  <si>
    <t>-149.17</t>
  </si>
  <si>
    <t>Unlevered Free Cash Flow, 1 Yr. Growth %</t>
  </si>
  <si>
    <t>Compound Annual Growth Rate Over Two Years</t>
  </si>
  <si>
    <t>EBITA, 2 Yr. CAGR %</t>
  </si>
  <si>
    <t>311.17</t>
  </si>
  <si>
    <t>EBIT, 2 Yr. CAGR %</t>
  </si>
  <si>
    <t>Earnings From Cont. Operations, 2 Yr. CAGR %</t>
  </si>
  <si>
    <t>896.65</t>
  </si>
  <si>
    <t>Net Income, 2 Yr. CAGR %</t>
  </si>
  <si>
    <t>Normalized Net Income, 2 Yr. CAGR %</t>
  </si>
  <si>
    <t>887.56</t>
  </si>
  <si>
    <t>Total Assets, 2 Yr. CAGR %</t>
  </si>
  <si>
    <t>654.91</t>
  </si>
  <si>
    <t>Tangible Book Value, 2 Yr. CAGR %</t>
  </si>
  <si>
    <t>Common Equity, 2 Yr. CAGR %</t>
  </si>
  <si>
    <t>Cash From Operations, 2 Yr. CAGR %</t>
  </si>
  <si>
    <t>2022</t>
  </si>
  <si>
    <t>2023</t>
  </si>
  <si>
    <t>Capitalization
                                    1</t>
  </si>
  <si>
    <t>297.7</t>
  </si>
  <si>
    <t>165</t>
  </si>
  <si>
    <t>Change</t>
  </si>
  <si>
    <t>-</t>
  </si>
  <si>
    <t>-44.56%</t>
  </si>
  <si>
    <t>Enterprise Value (EV)
                                    1</t>
  </si>
  <si>
    <t>297.4</t>
  </si>
  <si>
    <t>166.2</t>
  </si>
  <si>
    <t>-44.11%</t>
  </si>
  <si>
    <t>P/E ratio</t>
  </si>
  <si>
    <t>28.9x</t>
  </si>
  <si>
    <t>36.2x</t>
  </si>
  <si>
    <t>PBR</t>
  </si>
  <si>
    <t>-36x</t>
  </si>
  <si>
    <t>-31.3x</t>
  </si>
  <si>
    <t>PEG</t>
  </si>
  <si>
    <t>-0x</t>
  </si>
  <si>
    <t>-2.6x</t>
  </si>
  <si>
    <t>Capitalization / Revenue</t>
  </si>
  <si>
    <t>EV / Revenue</t>
  </si>
  <si>
    <t>EV / EBITDA</t>
  </si>
  <si>
    <t>EV / EBIT</t>
  </si>
  <si>
    <t>-303x</t>
  </si>
  <si>
    <t>-140x</t>
  </si>
  <si>
    <t>EV / FCF</t>
  </si>
  <si>
    <t>493,746,804x</t>
  </si>
  <si>
    <t>-561,323,466x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</si>
  <si>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</si>
  <si>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</si>
  <si>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</si>
  <si>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</si>
  <si>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</si>
  <si>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</si>
  <si>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0.3502</t>
  </si>
  <si>
    <t>0.3007</t>
  </si>
  <si>
    <t>Distribution rate</t>
  </si>
  <si>
    <t>Net sales</t>
  </si>
  <si>
    <t>EBITDA</t>
  </si>
  <si>
    <t>EBIT
                                    1</t>
  </si>
  <si>
    <t>-0.982</t>
  </si>
  <si>
    <t>-1.186</t>
  </si>
  <si>
    <t>Net income
                                    1</t>
  </si>
  <si>
    <t>9.787</t>
  </si>
  <si>
    <t>6.968</t>
  </si>
  <si>
    <t>Net Debt
                                    1</t>
  </si>
  <si>
    <t>-0.2881</t>
  </si>
  <si>
    <t>1.18</t>
  </si>
  <si>
    <t>Reference price
                                    2</t>
  </si>
  <si>
    <t>10.12</t>
  </si>
  <si>
    <t>10.87</t>
  </si>
  <si>
    <t>Nbr of stocks (in thousands)</t>
  </si>
  <si>
    <t>29,413</t>
  </si>
  <si>
    <t>15,182</t>
  </si>
  <si>
    <t>Announcement Date</t>
  </si>
  <si>
    <t>3/24/23</t>
  </si>
  <si>
    <t>4/1/24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</si>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</sst>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-7.0</v>
      </c>
      <c r="C2" s="1">
        <v>9.0</v>
      </c>
      <c r="D2" s="1">
        <v>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0.0</v>
      </c>
      <c r="C3" s="1">
        <v>1.0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1.0</v>
      </c>
      <c r="C4" s="1">
        <v>-11.0</v>
      </c>
      <c r="D4" s="1">
        <v>-8.0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6.0</v>
      </c>
      <c r="C5" s="1">
        <v>-1.0</v>
      </c>
      <c r="D5" s="1">
        <v>46.0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-2.0</v>
      </c>
      <c r="D6" s="1">
        <v>-71.0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-221.0</v>
      </c>
      <c r="D7" s="1">
        <v>149.0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-221.0</v>
      </c>
      <c r="D8" s="1">
        <v>149.0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18.0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21.0</v>
      </c>
      <c r="C10" s="1">
        <v>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0.0</v>
      </c>
      <c r="C11" s="1">
        <v>-27.0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0.0</v>
      </c>
      <c r="C12" s="1">
        <v>-27.0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0.0</v>
      </c>
      <c r="C13" s="1">
        <v>224.0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0.0</v>
      </c>
      <c r="C14" s="1">
        <v>0.0</v>
      </c>
      <c r="D14" s="1">
        <v>-150.0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-6.0</v>
      </c>
      <c r="C15" s="1">
        <v>-24.0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15.0</v>
      </c>
      <c r="C16" s="1">
        <v>224.0</v>
      </c>
      <c r="D16" s="1">
        <v>-148.0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15.0</v>
      </c>
      <c r="C17" s="1">
        <v>15.0</v>
      </c>
      <c r="D17" s="1">
        <v>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60.0</v>
      </c>
      <c r="D19" s="1">
        <v>-29.0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60.0</v>
      </c>
      <c r="D20" s="1">
        <v>-29.0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-21.0</v>
      </c>
      <c r="D21" s="1">
        <v>-44.0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21.0</v>
      </c>
      <c r="C22" s="1">
        <v>-27.0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</v>
      </c>
      <c r="B3" s="1">
        <v>13.0</v>
      </c>
      <c r="C3" s="1">
        <v>28.0</v>
      </c>
      <c r="D3" s="1">
        <v>32.0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</v>
      </c>
      <c r="B4" s="1">
        <v>13.0</v>
      </c>
      <c r="C4" s="1">
        <v>28.0</v>
      </c>
      <c r="D4" s="1">
        <v>32.0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</v>
      </c>
      <c r="B5" s="1">
        <v>0.0</v>
      </c>
      <c r="C5" s="1">
        <v>47.0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</v>
      </c>
      <c r="B6" s="1">
        <v>13.0</v>
      </c>
      <c r="C6" s="1">
        <v>76.0</v>
      </c>
      <c r="D6" s="1">
        <v>34.0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</v>
      </c>
      <c r="B7" s="1">
        <v>1.0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</v>
      </c>
      <c r="B8" s="1">
        <v>0.0</v>
      </c>
      <c r="C8" s="1">
        <v>225.0</v>
      </c>
      <c r="D8" s="1">
        <v>83.0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</v>
      </c>
      <c r="B9" s="1">
        <v>1.0</v>
      </c>
      <c r="C9" s="1">
        <v>226.0</v>
      </c>
      <c r="D9" s="1">
        <v>84.0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</v>
      </c>
      <c r="B11" s="1">
        <v>0.0</v>
      </c>
      <c r="C11" s="1">
        <v>11.0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</v>
      </c>
      <c r="B12" s="1">
        <v>27.0</v>
      </c>
      <c r="C12" s="1">
        <v>0.0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</v>
      </c>
      <c r="B13" s="1">
        <v>1.0</v>
      </c>
      <c r="C13" s="1">
        <v>46.0</v>
      </c>
      <c r="D13" s="1">
        <v>54.0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</v>
      </c>
      <c r="B14" s="1">
        <v>1.0</v>
      </c>
      <c r="C14" s="1">
        <v>57.0</v>
      </c>
      <c r="D14" s="1">
        <v>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</v>
      </c>
      <c r="B15" s="1">
        <v>0.0</v>
      </c>
      <c r="C15" s="1">
        <v>234.0</v>
      </c>
      <c r="D15" s="1">
        <v>87.0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</v>
      </c>
      <c r="B16" s="1">
        <v>1.0</v>
      </c>
      <c r="C16" s="1">
        <v>234.0</v>
      </c>
      <c r="D16" s="1">
        <v>89.0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</v>
      </c>
      <c r="B17" s="1">
        <v>775.0</v>
      </c>
      <c r="C17" s="1">
        <v>748.0</v>
      </c>
      <c r="D17" s="1">
        <v>748.0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</v>
      </c>
      <c r="B18" s="1">
        <v>2.0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</v>
      </c>
      <c r="B19" s="1">
        <v>-5.0</v>
      </c>
      <c r="C19" s="1">
        <v>-8.0</v>
      </c>
      <c r="D19" s="1">
        <v>-5.0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</v>
      </c>
      <c r="B20" s="1">
        <v>-3.0</v>
      </c>
      <c r="C20" s="1">
        <v>-8.0</v>
      </c>
      <c r="D20" s="1">
        <v>-5.0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</v>
      </c>
      <c r="B21" s="1">
        <v>-3.0</v>
      </c>
      <c r="C21" s="1">
        <v>-8.0</v>
      </c>
      <c r="D21" s="1">
        <v>-5.0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</v>
      </c>
      <c r="B22" s="1">
        <v>1.0</v>
      </c>
      <c r="C22" s="1">
        <v>226.0</v>
      </c>
      <c r="D22" s="1">
        <v>84.0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</v>
      </c>
      <c r="B24" s="1">
        <v>29.0</v>
      </c>
      <c r="C24" s="1">
        <v>29.0</v>
      </c>
      <c r="D24" s="1">
        <v>15.0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</v>
      </c>
      <c r="B25" s="1">
        <v>7.0</v>
      </c>
      <c r="C25" s="1">
        <v>29.0</v>
      </c>
      <c r="D25" s="1">
        <v>15.0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</v>
      </c>
      <c r="B26" s="1">
        <v>0.0</v>
      </c>
      <c r="C26" s="1" t="s">
        <v>52</v>
      </c>
      <c r="D26" s="1" t="s">
        <v>53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54</v>
      </c>
      <c r="B27" s="1">
        <v>-3.0</v>
      </c>
      <c r="C27" s="1">
        <v>-8.0</v>
      </c>
      <c r="D27" s="1">
        <v>-5.0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55</v>
      </c>
      <c r="B28" s="1">
        <v>0.0</v>
      </c>
      <c r="C28" s="1" t="s">
        <v>52</v>
      </c>
      <c r="D28" s="1" t="s">
        <v>53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56</v>
      </c>
      <c r="B29" s="1">
        <v>27.0</v>
      </c>
      <c r="C29" s="1" t="s">
        <v>57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58</v>
      </c>
      <c r="B30" s="1">
        <v>14.0</v>
      </c>
      <c r="C30" s="1">
        <v>-28.0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59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1">
        <v>7.0</v>
      </c>
      <c r="C2" s="1">
        <v>98.0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7.0</v>
      </c>
      <c r="C3" s="1">
        <v>98.0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-7.0</v>
      </c>
      <c r="C4" s="1">
        <v>-98.0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3.0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3.0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7.0</v>
      </c>
      <c r="D7" s="1">
        <v>25.0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-7.0</v>
      </c>
      <c r="C8" s="1">
        <v>9.0</v>
      </c>
      <c r="D8" s="1">
        <v>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12.0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-7.0</v>
      </c>
      <c r="C10" s="1">
        <v>9.0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-7.0</v>
      </c>
      <c r="C11" s="1">
        <v>9.0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-7.0</v>
      </c>
      <c r="C12" s="1">
        <v>9.0</v>
      </c>
      <c r="D12" s="1">
        <v>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-7.0</v>
      </c>
      <c r="C13" s="1">
        <v>9.0</v>
      </c>
      <c r="D13" s="1">
        <v>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-7.0</v>
      </c>
      <c r="C14" s="1">
        <v>9.0</v>
      </c>
      <c r="D14" s="1">
        <v>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-7.0</v>
      </c>
      <c r="C15" s="1">
        <v>9.0</v>
      </c>
      <c r="D15" s="1">
        <v>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 t="s">
        <v>76</v>
      </c>
      <c r="C17" s="1" t="s">
        <v>77</v>
      </c>
      <c r="D17" s="1" t="s">
        <v>78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 t="s">
        <v>76</v>
      </c>
      <c r="C18" s="1" t="s">
        <v>77</v>
      </c>
      <c r="D18" s="1" t="s">
        <v>78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7.0</v>
      </c>
      <c r="C19" s="1">
        <v>27.0</v>
      </c>
      <c r="D19" s="1">
        <v>23.0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 t="s">
        <v>76</v>
      </c>
      <c r="C20" s="1" t="s">
        <v>77</v>
      </c>
      <c r="D20" s="1" t="s">
        <v>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 t="s">
        <v>76</v>
      </c>
      <c r="C21" s="1" t="s">
        <v>77</v>
      </c>
      <c r="D21" s="1" t="s">
        <v>78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7.0</v>
      </c>
      <c r="C22" s="1">
        <v>27.0</v>
      </c>
      <c r="D22" s="1">
        <v>23.0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 t="s">
        <v>76</v>
      </c>
      <c r="C23" s="1" t="s">
        <v>85</v>
      </c>
      <c r="D23" s="1" t="s">
        <v>86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 t="s">
        <v>76</v>
      </c>
      <c r="C24" s="1" t="s">
        <v>85</v>
      </c>
      <c r="D24" s="1" t="s">
        <v>86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-7.0</v>
      </c>
      <c r="C26" s="1">
        <v>-98.0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-7.0</v>
      </c>
      <c r="C27" s="1">
        <v>-98.0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-4.0</v>
      </c>
      <c r="C28" s="1">
        <v>6.0</v>
      </c>
      <c r="D28" s="1">
        <v>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0.0</v>
      </c>
      <c r="C3" s="1" t="s">
        <v>93</v>
      </c>
      <c r="D3" s="1" t="s">
        <v>94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0.0</v>
      </c>
      <c r="C4" s="1" t="s">
        <v>96</v>
      </c>
      <c r="D4" s="1" t="s">
        <v>97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0.0</v>
      </c>
      <c r="C5" s="1" t="s">
        <v>99</v>
      </c>
      <c r="D5" s="1" t="s">
        <v>100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0.0</v>
      </c>
      <c r="C6" s="1" t="s">
        <v>99</v>
      </c>
      <c r="D6" s="1" t="s">
        <v>100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 t="s">
        <v>104</v>
      </c>
      <c r="C8" s="1" t="s">
        <v>105</v>
      </c>
      <c r="D8" s="1" t="s">
        <v>106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 t="s">
        <v>104</v>
      </c>
      <c r="C9" s="1" t="s">
        <v>108</v>
      </c>
      <c r="D9" s="1" t="s">
        <v>109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 t="s">
        <v>57</v>
      </c>
      <c r="C10" s="1" t="s">
        <v>111</v>
      </c>
      <c r="D10" s="1" t="s">
        <v>53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 t="s">
        <v>114</v>
      </c>
      <c r="C12" s="1">
        <v>0.0</v>
      </c>
      <c r="D12" s="1" t="s">
        <v>115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</v>
      </c>
      <c r="B13" s="1" t="s">
        <v>117</v>
      </c>
      <c r="C13" s="1">
        <v>0.0</v>
      </c>
      <c r="D13" s="1" t="s">
        <v>118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 t="s">
        <v>120</v>
      </c>
      <c r="C14" s="1" t="s">
        <v>121</v>
      </c>
      <c r="D14" s="1" t="s">
        <v>122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0.0</v>
      </c>
      <c r="C16" s="1">
        <v>0.0</v>
      </c>
      <c r="D16" s="1" t="s">
        <v>125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0.0</v>
      </c>
      <c r="C17" s="1">
        <v>0.0</v>
      </c>
      <c r="D17" s="1" t="s">
        <v>125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0.0</v>
      </c>
      <c r="C18" s="1">
        <v>-1.0</v>
      </c>
      <c r="D18" s="1" t="s">
        <v>128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0.0</v>
      </c>
      <c r="C19" s="1">
        <v>-1.0</v>
      </c>
      <c r="D19" s="1" t="s">
        <v>128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0.0</v>
      </c>
      <c r="C20" s="1">
        <v>-1.0</v>
      </c>
      <c r="D20" s="1" t="s">
        <v>131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0.0</v>
      </c>
      <c r="C21" s="1">
        <v>0.0</v>
      </c>
      <c r="D21" s="1" t="s">
        <v>133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0.0</v>
      </c>
      <c r="C22" s="1">
        <v>1.0</v>
      </c>
      <c r="D22" s="1" t="s">
        <v>135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0.0</v>
      </c>
      <c r="C23" s="1">
        <v>2.0</v>
      </c>
      <c r="D23" s="1" t="s">
        <v>137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0.0</v>
      </c>
      <c r="C24" s="1">
        <v>2.0</v>
      </c>
      <c r="D24" s="1" t="s">
        <v>137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0.0</v>
      </c>
      <c r="C25" s="1">
        <v>-6.0</v>
      </c>
      <c r="D25" s="1" t="s">
        <v>140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0.0</v>
      </c>
      <c r="C26" s="1">
        <v>0.0</v>
      </c>
      <c r="D26" s="1" t="s">
        <v>142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0.0</v>
      </c>
      <c r="C27" s="1">
        <v>0.0</v>
      </c>
      <c r="D27" s="1" t="s">
        <v>142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0.0</v>
      </c>
      <c r="C29" s="1">
        <v>0.0</v>
      </c>
      <c r="D29" s="1" t="s">
        <v>146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>
        <v>0.0</v>
      </c>
      <c r="C30" s="1">
        <v>0.0</v>
      </c>
      <c r="D30" s="1" t="s">
        <v>146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>
        <v>0.0</v>
      </c>
      <c r="C31" s="1">
        <v>0.0</v>
      </c>
      <c r="D31" s="1" t="s">
        <v>149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>
        <v>0.0</v>
      </c>
      <c r="C32" s="1">
        <v>0.0</v>
      </c>
      <c r="D32" s="1" t="s">
        <v>149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151</v>
      </c>
      <c r="B33" s="1">
        <v>0.0</v>
      </c>
      <c r="C33" s="1">
        <v>0.0</v>
      </c>
      <c r="D33" s="1" t="s">
        <v>152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>
        <v>0.0</v>
      </c>
      <c r="C34" s="1">
        <v>0.0</v>
      </c>
      <c r="D34" s="1" t="s">
        <v>154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0.0</v>
      </c>
      <c r="C35" s="1">
        <v>0.0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0.0</v>
      </c>
      <c r="C36" s="1">
        <v>0.0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0.0</v>
      </c>
      <c r="C37" s="1">
        <v>0.0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158</v>
      </c>
      <c r="C1" s="1" t="s">
        <v>159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160</v>
      </c>
      <c r="B2" s="1" t="s">
        <v>161</v>
      </c>
      <c r="C2" s="1" t="s">
        <v>162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 t="s">
        <v>164</v>
      </c>
      <c r="C3" s="1" t="s">
        <v>165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166</v>
      </c>
      <c r="B4" s="1" t="s">
        <v>167</v>
      </c>
      <c r="C4" s="1" t="s">
        <v>168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163</v>
      </c>
      <c r="B5" s="1" t="s">
        <v>164</v>
      </c>
      <c r="C5" s="1" t="s">
        <v>169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 t="s">
        <v>171</v>
      </c>
      <c r="C6" s="1" t="s">
        <v>172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1" t="s">
        <v>174</v>
      </c>
      <c r="C7" s="1" t="s">
        <v>175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176</v>
      </c>
      <c r="B8" s="1" t="s">
        <v>177</v>
      </c>
      <c r="C8" s="1" t="s">
        <v>178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179</v>
      </c>
      <c r="B9" s="1" t="s">
        <v>164</v>
      </c>
      <c r="C9" s="1" t="s">
        <v>164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180</v>
      </c>
      <c r="B10" s="1" t="s">
        <v>164</v>
      </c>
      <c r="C10" s="1" t="s">
        <v>164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1" t="s">
        <v>164</v>
      </c>
      <c r="C11" s="1" t="s">
        <v>164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182</v>
      </c>
      <c r="B12" s="1" t="s">
        <v>183</v>
      </c>
      <c r="C12" s="1" t="s">
        <v>184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185</v>
      </c>
      <c r="B13" s="1" t="s">
        <v>186</v>
      </c>
      <c r="C13" s="1" t="s">
        <v>187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188</v>
      </c>
      <c r="B14" s="1" t="s">
        <v>189</v>
      </c>
      <c r="C14" s="1" t="s">
        <v>190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 t="s">
        <v>164</v>
      </c>
      <c r="C15" s="1" t="s">
        <v>164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192</v>
      </c>
      <c r="B16" s="1" t="s">
        <v>164</v>
      </c>
      <c r="C16" s="1" t="s">
        <v>164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193</v>
      </c>
      <c r="B17" s="1" t="s">
        <v>194</v>
      </c>
      <c r="C17" s="1" t="s">
        <v>195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196</v>
      </c>
      <c r="B18" s="1" t="s">
        <v>164</v>
      </c>
      <c r="C18" s="1" t="s">
        <v>164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197</v>
      </c>
      <c r="B19" s="1" t="s">
        <v>164</v>
      </c>
      <c r="C19" s="1" t="s">
        <v>164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 t="s">
        <v>164</v>
      </c>
      <c r="C20" s="1" t="s">
        <v>164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199</v>
      </c>
      <c r="B21" s="1" t="s">
        <v>200</v>
      </c>
      <c r="C21" s="1" t="s">
        <v>201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202</v>
      </c>
      <c r="B22" s="1" t="s">
        <v>203</v>
      </c>
      <c r="C22" s="1" t="s">
        <v>204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205</v>
      </c>
      <c r="B23" s="1" t="s">
        <v>206</v>
      </c>
      <c r="C23" s="1" t="s">
        <v>207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208</v>
      </c>
      <c r="B24" s="1" t="s">
        <v>209</v>
      </c>
      <c r="C24" s="1" t="s">
        <v>210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211</v>
      </c>
      <c r="B25" s="1" t="s">
        <v>212</v>
      </c>
      <c r="C25" s="1" t="s">
        <v>213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214</v>
      </c>
      <c r="B26" s="1" t="s">
        <v>215</v>
      </c>
      <c r="C26" s="1" t="s">
        <v>216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25</v>
      </c>
      <c r="B3" s="1">
        <v>0.0</v>
      </c>
      <c r="C3" s="1">
        <v>60.0</v>
      </c>
      <c r="D3" s="1">
        <v>-29.0</v>
      </c>
      <c r="E3" s="1">
        <f>IF(D3*FORECAST(E2,B3:D3,B2:D2)&gt;0,FORECAST(E2,B3:D3,B2:D2),D3)*$X$1</f>
        <v>-18.66666667</v>
      </c>
      <c r="F3" s="1">
        <f>IF(E3*FORECAST(F2,B3:E3,B2:E2)&gt;0,FORECAST(F2,B3:E3,B2:E2),E3)*$X$1</f>
        <v>-33.16666667</v>
      </c>
      <c r="G3" s="1">
        <f>IF(F3*FORECAST(G2,B3:F3,B2:F2)&gt;0,FORECAST(G2,B3:F3,B2:F2),F3)*$X$1</f>
        <v>-47.66666667</v>
      </c>
      <c r="H3" s="1">
        <f>IF(G3*FORECAST(H2,B3:G3,B2:G2)&gt;0,FORECAST(H2,B3:G3,B2:G2),G3)*$X$1</f>
        <v>-62.16666667</v>
      </c>
      <c r="I3" s="1">
        <f>IF(H3*FORECAST(I2,B3:H3,B2:H2)&gt;0,FORECAST(I2,B3:H3,B2:H2),H3)*$X$1</f>
        <v>-76.66666667</v>
      </c>
      <c r="J3" s="1">
        <f>IF(I3*FORECAST(J2,B3:I3,B2:I2)&gt;0,FORECAST(J2,B3:I3,B2:I2),I3)*$X$1</f>
        <v>-91.16666667</v>
      </c>
      <c r="K3" s="1">
        <f>IF(J3*FORECAST(K2,B3:J3,B2:J2)&gt;0,FORECAST(K2,B3:J3,B2:J2),J3)*$X$1</f>
        <v>-105.6666667</v>
      </c>
      <c r="L3" s="3">
        <f>IF(K3*FORECAST(L2,B3:K3,B2:K2)&gt;0,FORECAST(L2,B3:K3,B2:K2),K3)*$X$1</f>
        <v>-120.1666667</v>
      </c>
      <c r="M3" s="3">
        <f>IF(L3*FORECAST(M2,B3:L3,B2:L2)&gt;0,FORECAST(M2,B3:L3,B2:L2),L3)*$X$1</f>
        <v>-134.6666667</v>
      </c>
      <c r="N3" s="3">
        <f>IF(M3*FORECAST(N2,B3:M3,B2:M2)&gt;0,FORECAST(N2,B3:M3,B2:M2),M3)*$X$1</f>
        <v>-149.1666667</v>
      </c>
      <c r="O3" s="3">
        <f>IF(N3*FORECAST(O2,B3:N3,B2:N2)&gt;0,FORECAST(O2,B3:N3,B2:N2),N3)*$X$1</f>
        <v>-163.6666667</v>
      </c>
      <c r="P3" s="3">
        <f>IF(O3*FORECAST(P2,B3:O3,B2:O2)&gt;0,FORECAST(P2,B3:O3,B2:O2),O3)*$X$1</f>
        <v>-178.1666667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56</v>
      </c>
      <c r="B4" s="1">
        <v>14.0</v>
      </c>
      <c r="C4" s="1">
        <v>-28.0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217</v>
      </c>
      <c r="B5" s="1">
        <v>7.0</v>
      </c>
      <c r="C5" s="1">
        <v>27.0</v>
      </c>
      <c r="D5" s="1">
        <v>23.0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218</v>
      </c>
      <c r="L7" s="1">
        <f>IF(P3*FORECAST(P2,B3:P3,B2:P2)&gt;0,FORECAST(P2,B3:P3,B2:P2),O3)*$X$1 * (1+0.02)/(0.0789-0.02)</f>
        <v>-3085.398981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219</v>
      </c>
      <c r="L8" s="5">
        <f t="array" ref="L8">NPV(0.0789,F3:P3)</f>
        <v>-680.2718491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220</v>
      </c>
      <c r="L9" s="5">
        <f t="array" ref="L9">NPV(0.0789,F16:P16)</f>
        <v>-1338.191317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221</v>
      </c>
      <c r="L10" s="5">
        <f>L8 + L9</f>
        <v>-2018.463167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222</v>
      </c>
      <c r="L12" s="5">
        <f>L10 - L11</f>
        <v>-2019.463167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223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224</v>
      </c>
      <c r="L14" s="5">
        <f>L12/L13</f>
        <v>-87.80274637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-3085.398981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-7.0</v>
      </c>
      <c r="C3" s="1">
        <v>9.0</v>
      </c>
      <c r="D3" s="1">
        <v>6.0</v>
      </c>
      <c r="E3" s="1">
        <f>IF(D3*FORECAST(E2,B3:D3,B2:D2)&gt;0,FORECAST(E2,B3:D3,B2:D2),D3)*$X$1</f>
        <v>15.66666667</v>
      </c>
      <c r="F3" s="1">
        <f>IF(E3*FORECAST(F2,B3:E3,B2:E2)&gt;0,FORECAST(F2,B3:E3,B2:E2),E3)*$X$1</f>
        <v>22.16666667</v>
      </c>
      <c r="G3" s="1">
        <f>IF(F3*FORECAST(G2,B3:F3,B2:F2)&gt;0,FORECAST(G2,B3:F3,B2:F2),F3)*$X$1</f>
        <v>28.66666667</v>
      </c>
      <c r="H3" s="1">
        <f>IF(G3*FORECAST(H2,B3:G3,B2:G2)&gt;0,FORECAST(H2,B3:G3,B2:G2),G3)*$X$1</f>
        <v>35.16666667</v>
      </c>
      <c r="I3" s="1">
        <f>IF(H3*FORECAST(I2,B3:H3,B2:H2)&gt;0,FORECAST(I2,B3:H3,B2:H2),H3)*$X$1</f>
        <v>41.66666667</v>
      </c>
      <c r="J3" s="1">
        <f>IF(I3*FORECAST(J2,B3:I3,B2:I2)&gt;0,FORECAST(J2,B3:I3,B2:I2),I3)*$X$1</f>
        <v>48.16666667</v>
      </c>
      <c r="K3" s="1">
        <f>IF(J3*FORECAST(K2,B3:J3,B2:J2)&gt;0,FORECAST(K2,B3:J3,B2:J2),J3)*$X$1</f>
        <v>54.66666667</v>
      </c>
      <c r="L3" s="3">
        <f>IF(K3*FORECAST(L2,B3:K3,B2:K2)&gt;0,FORECAST(L2,B3:K3,B2:K2),K3)*$X$1</f>
        <v>61.16666667</v>
      </c>
      <c r="M3" s="3">
        <f>IF(L3*FORECAST(M2,B3:L3,B2:L2)&gt;0,FORECAST(M2,B3:L3,B2:L2),L3)*$X$1</f>
        <v>67.66666667</v>
      </c>
      <c r="N3" s="3">
        <f>IF(M3*FORECAST(N2,B3:M3,B2:M2)&gt;0,FORECAST(N2,B3:M3,B2:M2),M3)*$X$1</f>
        <v>74.16666667</v>
      </c>
      <c r="O3" s="3">
        <f>IF(N3*FORECAST(O2,B3:N3,B2:N2)&gt;0,FORECAST(O2,B3:N3,B2:N2),N3)*$X$1</f>
        <v>80.66666667</v>
      </c>
      <c r="P3" s="3">
        <f>IF(O3*FORECAST(P2,B3:O3,B2:O2)&gt;0,FORECAST(P2,B3:O3,B2:O2),O3)*$X$1</f>
        <v>87.16666667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56</v>
      </c>
      <c r="B4" s="1">
        <v>14.0</v>
      </c>
      <c r="C4" s="1">
        <v>-28.0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217</v>
      </c>
      <c r="B5" s="1">
        <v>7.0</v>
      </c>
      <c r="C5" s="1">
        <v>27.0</v>
      </c>
      <c r="D5" s="1">
        <v>23.0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218</v>
      </c>
      <c r="L7" s="1">
        <f>IF(P3*FORECAST(P2,B3:P3,B2:P2)&gt;0,FORECAST(P2,B3:P3,B2:P2),O3)*$X$1 * (1+0.02)/(0.0789-0.02)</f>
        <v>1509.50764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219</v>
      </c>
      <c r="L8" s="5">
        <f t="array" ref="L8">NPV(0.0789,F3:P3)</f>
        <v>357.3348977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220</v>
      </c>
      <c r="L9" s="5">
        <f t="array" ref="L9">NPV(0.0789,F16:P16)</f>
        <v>654.6997746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221</v>
      </c>
      <c r="L10" s="5">
        <f>L8 + L9</f>
        <v>1012.034672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222</v>
      </c>
      <c r="L12" s="5">
        <f>L10 - L11</f>
        <v>1011.034672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223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224</v>
      </c>
      <c r="L14" s="5">
        <f>L12/L13</f>
        <v>43.95802923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1509.50764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