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<sst xmlns="http://schemas.openxmlformats.org/spreadsheetml/2006/main" count="430" uniqueCount="337">
  <si>
    <t>ticker</t>
  </si>
  <si>
    <t>FNVTF</t>
  </si>
  <si>
    <t>nombre</t>
  </si>
  <si>
    <t>FINNOVATE ACQUISITION COR</t>
  </si>
  <si>
    <t>empresa</t>
  </si>
  <si>
    <t>Investment Holding Companies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</si>
  <si>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</si>
  <si>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</si>
  <si>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</si>
  <si>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</si>
  <si>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</si>
  <si>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</si>
  <si>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</si>
  <si>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</si>
  <si>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</si>
  <si>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</si>
  <si>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</si>
  <si>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</si>
  <si>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</si>
  <si>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</si>
  <si>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</si>
  <si>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</si>
  <si>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</si>
  <si>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</si>
  <si>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</si>
  <si>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Investment in Marketable and Equity Securities, Total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</si>
  <si>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</si>
  <si>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</si>
  <si>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</si>
  <si>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</si>
  <si>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</si>
  <si>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</si>
  <si>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</si>
  <si>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</si>
  <si>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</si>
  <si>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</si>
  <si>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</si>
  <si>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</si>
  <si>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</si>
  <si>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</si>
  <si>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</si>
  <si>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</si>
  <si>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</si>
  <si>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</si>
  <si>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</si>
  <si>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</si>
  <si>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</si>
  <si>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</si>
  <si>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</si>
  <si>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</si>
  <si>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</si>
  <si>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</si>
  <si>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Other Current Liabilities</t>
  </si>
  <si>
    <t>Total Current Liabilities</t>
  </si>
  <si>
    <t>Long-Term Debt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</si>
  <si>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</si>
  <si>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</si>
  <si>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</si>
  <si>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</si>
  <si>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</si>
  <si>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</si>
  <si>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</si>
  <si>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</si>
  <si>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</si>
  <si>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</si>
  <si>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</si>
  <si>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0.05</t>
  </si>
  <si>
    <t>-0.02</t>
  </si>
  <si>
    <t>-0.31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</si>
  <si>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</si>
  <si>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</si>
  <si>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</si>
  <si>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</si>
  <si>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</si>
  <si>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</si>
  <si>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</si>
  <si>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</si>
  <si>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</si>
  <si>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</si>
  <si>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</si>
  <si>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</si>
  <si>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</si>
  <si>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</si>
  <si>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</si>
  <si>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</si>
  <si>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</si>
  <si>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</si>
  <si>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0.19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</si>
  <si>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</si>
  <si>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</si>
  <si>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</si>
  <si>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</si>
  <si>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</si>
  <si>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</si>
  <si>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0.03</t>
  </si>
  <si>
    <t>0.12</t>
  </si>
  <si>
    <t>Normalized Diluted EPS</t>
  </si>
  <si>
    <t>Normalized Net Income</t>
  </si>
  <si>
    <t>Supplemental Operating Expense Items</t>
  </si>
  <si>
    <t>Stock-Based Comp., Other (Total)</t>
  </si>
  <si>
    <t>Total Stock-Based Compensation</t>
  </si>
  <si>
    <t>Profitability</t>
  </si>
  <si>
    <t>Return On Equity %</t>
  </si>
  <si>
    <t>396.84</t>
  </si>
  <si>
    <t>-153.43</t>
  </si>
  <si>
    <t>Return on Common Equity</t>
  </si>
  <si>
    <t>Short Term Liquidity</t>
  </si>
  <si>
    <t>Current Ratio</t>
  </si>
  <si>
    <t>6.31</t>
  </si>
  <si>
    <t>0.55</t>
  </si>
  <si>
    <t>0.01</t>
  </si>
  <si>
    <t>Quick Ratio</t>
  </si>
  <si>
    <t>4.63</t>
  </si>
  <si>
    <t>0.24</t>
  </si>
  <si>
    <t>0</t>
  </si>
  <si>
    <t>Operating Cash Flow to Current Liabilities</t>
  </si>
  <si>
    <t>-3.52</t>
  </si>
  <si>
    <t>-0.76</t>
  </si>
  <si>
    <t>-0.28</t>
  </si>
  <si>
    <t>Long Term Solvency</t>
  </si>
  <si>
    <t>Total Debt/Equity</t>
  </si>
  <si>
    <t>44.31</t>
  </si>
  <si>
    <t>-98.77</t>
  </si>
  <si>
    <t>Total Debt / Total Capital</t>
  </si>
  <si>
    <t>30.7</t>
  </si>
  <si>
    <t>-92.31</t>
  </si>
  <si>
    <t>LT Debt/Equity</t>
  </si>
  <si>
    <t>Long-Term Debt / Total Capital</t>
  </si>
  <si>
    <t>Total Liabilities / Total Assets</t>
  </si>
  <si>
    <t>99.43</t>
  </si>
  <si>
    <t>100.25</t>
  </si>
  <si>
    <t>105.46</t>
  </si>
  <si>
    <t>Growth Over Prior Year</t>
  </si>
  <si>
    <t>Earnings From Cont. Operations, 1 Yr. Growth %</t>
  </si>
  <si>
    <t>-244.71</t>
  </si>
  <si>
    <t>124.64</t>
  </si>
  <si>
    <t>Net Income, 1 Yr. Growth %</t>
  </si>
  <si>
    <t>Normalized Net Income, 1 Yr. Growth %</t>
  </si>
  <si>
    <t>-244.72</t>
  </si>
  <si>
    <t>Diluted EPS Before Extra, 1 Yr. Growth %</t>
  </si>
  <si>
    <t>262.79</t>
  </si>
  <si>
    <t>Total Assets, 1 Yr. Growth %</t>
  </si>
  <si>
    <t>0.82</t>
  </si>
  <si>
    <t>-71.39</t>
  </si>
  <si>
    <t>Tangible Book Value, 1 Yr. Growth %</t>
  </si>
  <si>
    <t>-144.86</t>
  </si>
  <si>
    <t>514.23</t>
  </si>
  <si>
    <t>Common Equity, 1 Yr. Growth %</t>
  </si>
  <si>
    <t>Cash From Operations, 1 Yr. Growth %</t>
  </si>
  <si>
    <t>-0.36</t>
  </si>
  <si>
    <t>2.48</t>
  </si>
  <si>
    <t>Compound Annual Growth Rate Over Two Years</t>
  </si>
  <si>
    <t>Earnings From Cont. Operations, 2 Yr. CAGR %</t>
  </si>
  <si>
    <t>80.3</t>
  </si>
  <si>
    <t>Net Income, 2 Yr. CAGR %</t>
  </si>
  <si>
    <t>Normalized Net Income, 2 Yr. CAGR %</t>
  </si>
  <si>
    <t>Total Assets, 2 Yr. CAGR %</t>
  </si>
  <si>
    <t>-46.29</t>
  </si>
  <si>
    <t>Tangible Book Value, 2 Yr. CAGR %</t>
  </si>
  <si>
    <t>65.99</t>
  </si>
  <si>
    <t>Common Equity, 2 Yr. CAGR %</t>
  </si>
  <si>
    <t>Cash From Operations, 2 Yr. CAGR %</t>
  </si>
  <si>
    <t>1.05</t>
  </si>
  <si>
    <t>2021</t>
  </si>
  <si>
    <t>2022</t>
  </si>
  <si>
    <t>2023</t>
  </si>
  <si>
    <t>Capitalization
                                    1</t>
  </si>
  <si>
    <t>209</t>
  </si>
  <si>
    <t>222.8</t>
  </si>
  <si>
    <t>100.6</t>
  </si>
  <si>
    <t>Change</t>
  </si>
  <si>
    <t>-</t>
  </si>
  <si>
    <t>6.61%</t>
  </si>
  <si>
    <t>-54.85%</t>
  </si>
  <si>
    <t>Enterprise Value (EV)
                                    1</t>
  </si>
  <si>
    <t>208.4</t>
  </si>
  <si>
    <t>223</t>
  </si>
  <si>
    <t>101.9</t>
  </si>
  <si>
    <t>6.99%</t>
  </si>
  <si>
    <t>-54.29%</t>
  </si>
  <si>
    <t>P/E ratio</t>
  </si>
  <si>
    <t>201x</t>
  </si>
  <si>
    <t>59.7x</t>
  </si>
  <si>
    <t>PBR</t>
  </si>
  <si>
    <t>206x</t>
  </si>
  <si>
    <t>-486x</t>
  </si>
  <si>
    <t>-36x</t>
  </si>
  <si>
    <t>PEG</t>
  </si>
  <si>
    <t>0x</t>
  </si>
  <si>
    <t>Capitalization / Revenue</t>
  </si>
  <si>
    <t>EV / Revenue</t>
  </si>
  <si>
    <t>EV / EBITDA</t>
  </si>
  <si>
    <t>EV / EBIT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</si>
  <si>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</si>
  <si>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</si>
  <si>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</si>
  <si>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</si>
  <si>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</si>
  <si>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0.0512</t>
  </si>
  <si>
    <t>0.1856</t>
  </si>
  <si>
    <t>Distribution rate</t>
  </si>
  <si>
    <t>Net sales</t>
  </si>
  <si>
    <t>EBITDA</t>
  </si>
  <si>
    <t>EBIT</t>
  </si>
  <si>
    <t>Net income
                                    1</t>
  </si>
  <si>
    <t>-0.7675</t>
  </si>
  <si>
    <t>1.111</t>
  </si>
  <si>
    <t>2.495</t>
  </si>
  <si>
    <t>Net Debt
                                    1</t>
  </si>
  <si>
    <t>-0.562</t>
  </si>
  <si>
    <t>0.2056</t>
  </si>
  <si>
    <t>1.342</t>
  </si>
  <si>
    <t>Reference price
                                    2</t>
  </si>
  <si>
    <t>9.88</t>
  </si>
  <si>
    <t>10.26</t>
  </si>
  <si>
    <t>11.07</t>
  </si>
  <si>
    <t>Nbr of stocks (in thousands)</t>
  </si>
  <si>
    <t>21,150</t>
  </si>
  <si>
    <t>21,713</t>
  </si>
  <si>
    <t>9,086</t>
  </si>
  <si>
    <t>Announcement Date</t>
  </si>
  <si>
    <t>4/12/22</t>
  </si>
  <si>
    <t>4/13/23</t>
  </si>
  <si>
    <t>4/1/24</t>
  </si>
  <si>
    <t>address1</t>
  </si>
  <si>
    <t>265 Franklin Street</t>
  </si>
  <si>
    <t>address2</t>
  </si>
  <si>
    <t>Suite 1702</t>
  </si>
  <si>
    <t>city</t>
  </si>
  <si>
    <t>Boston</t>
  </si>
  <si>
    <t>state</t>
  </si>
  <si>
    <t>MA</t>
  </si>
  <si>
    <t>zip</t>
  </si>
  <si>
    <t>02110</t>
  </si>
  <si>
    <t>country</t>
  </si>
  <si>
    <t>phone</t>
  </si>
  <si>
    <t>424 253 0908</t>
  </si>
  <si>
    <t>website</t>
  </si>
  <si>
    <t>https://www.finnovateacquisition.com</t>
  </si>
  <si>
    <t>industry</t>
  </si>
  <si>
    <t>Shell Companies</t>
  </si>
  <si>
    <t>industryKey</t>
  </si>
  <si>
    <t>shell-companies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</si>
  <si>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</si>
  <si>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</si>
  <si>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</si>
  <si>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</si>
  <si>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</si>
  <si>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</si>
  <si>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</si>
  <si>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Finnovate Acquisition Corp. does not have significant operations. The company focuses on effecting a merger, share exchange, asset acquisition, share purchase, recapitalization, reorganization, or other similar business combination with one or more businesses or entities. It intends to focus on the acquisition of Israel-related companies, including companies focused on payments, insuretech, wealthtech, regtech, digital banking, fintech as a service, banking as a service, cyber area for financial institutions, blockchain and crypto, algo-trading and exchanges, and lending and credit line platforms. Finnovate Acquisition Corp. was incorporated in 2021 and is based in Boston, Massachusetts.</t>
  </si>
  <si>
    <t>companyOfficers</t>
  </si>
  <si>
    <t>[{'maxAge': 1, 'name': 'Mr. Calvin  Kung', 'age': 38, 'title': 'Chairman of the Board &amp; CEO', 'yearBorn': 1985, 'exercisedValue': 0, 'unexercisedValue': 0}, {'maxAge': 1, 'name': 'Mr. Wang Chiu Wong', 'age': 49, 'title': 'CFO &amp; Director', 'yearBorn': 1974,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</si>
  <si>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</si>
  <si>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</si>
  <si>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</si>
  <si>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</si>
  <si>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</si>
  <si>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</si>
  <si>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</si>
  <si>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</si>
  <si>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</si>
  <si>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</si>
  <si>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</si>
  <si>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</si>
  <si>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</si>
  <si>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</si>
  <si>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</si>
  <si>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</si>
  <si>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</si>
  <si>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</si>
  <si>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</si>
  <si>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</si>
  <si>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</si>
  <si>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</si>
  <si>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</si>
  <si>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</si>
  <si>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</si>
  <si>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</si>
  <si>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</si>
  <si>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</si>
  <si>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</si>
  <si>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</si>
  <si>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</si>
  <si>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heldPercentInsiders</t>
  </si>
  <si>
    <t>heldPercentInstitutions</t>
  </si>
  <si>
    <t>shortRatio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</si>
  <si>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</si>
  <si>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</si>
  <si>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</si>
  <si>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</si>
  <si>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</si>
  <si>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</si>
  <si>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</si>
  <si>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52WeekChange</t>
  </si>
  <si>
    <t>SandP52WeekChange</t>
  </si>
  <si>
    <t>exchange</t>
  </si>
  <si>
    <t>NGM</t>
  </si>
  <si>
    <t>quoteType</t>
  </si>
  <si>
    <t>EQUITY</t>
  </si>
  <si>
    <t>symbol</t>
  </si>
  <si>
    <t>FNVT</t>
  </si>
  <si>
    <t>underlyingSymbol</t>
  </si>
  <si>
    <t>shortName</t>
  </si>
  <si>
    <t>Finnovate Acquisition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</si>
  <si>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</si>
  <si>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</si>
  <si>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</si>
  <si>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</si>
  <si>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</si>
  <si>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</si>
  <si>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</si>
  <si>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89964cdd-b0d4-31f1-a8b7-bf5e27129589</t>
  </si>
  <si>
    <t>messageBoardId</t>
  </si>
  <si>
    <t>finmb_1682246059</t>
  </si>
  <si>
    <t>gmtOffSetMilliseconds</t>
  </si>
  <si>
    <t>currentPrice</t>
  </si>
  <si>
    <t>recommendationKey</t>
  </si>
  <si>
    <t>none</t>
  </si>
  <si>
    <t>totalCash</t>
  </si>
  <si>
    <t>totalCashPerShare</t>
  </si>
  <si>
    <t>totalDebt</t>
  </si>
  <si>
    <t>quickRatio</t>
  </si>
  <si>
    <t>currentRatio</t>
  </si>
  <si>
    <t>returnOnAssets</t>
  </si>
  <si>
    <t>freeCashflow</t>
  </si>
  <si>
    <t>operatingCashflow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</si>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</sst>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finnovateacquisition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7.7981936E7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-0.603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 t="s">
        <v>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18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</v>
      </c>
      <c r="B2" s="1">
        <v>-76.0</v>
      </c>
      <c r="C2" s="1">
        <v>1.0</v>
      </c>
      <c r="D2" s="1">
        <v>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</v>
      </c>
      <c r="B3" s="1">
        <v>54.0</v>
      </c>
      <c r="C3" s="1">
        <v>0.0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</v>
      </c>
      <c r="B4" s="1">
        <v>0.0</v>
      </c>
      <c r="C4" s="1">
        <v>-2.0</v>
      </c>
      <c r="D4" s="1">
        <v>-4.0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</v>
      </c>
      <c r="B5" s="1">
        <v>19.0</v>
      </c>
      <c r="C5" s="1">
        <v>35.0</v>
      </c>
      <c r="D5" s="1">
        <v>91.0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</v>
      </c>
      <c r="B6" s="1">
        <v>-74.0</v>
      </c>
      <c r="C6" s="1">
        <v>34.0</v>
      </c>
      <c r="D6" s="1">
        <v>29.0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</v>
      </c>
      <c r="B7" s="1">
        <v>-77.0</v>
      </c>
      <c r="C7" s="1">
        <v>-76.0</v>
      </c>
      <c r="D7" s="1">
        <v>-78.0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</v>
      </c>
      <c r="B8" s="1">
        <v>-211.0</v>
      </c>
      <c r="C8" s="1">
        <v>0.0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</v>
      </c>
      <c r="B9" s="1">
        <v>0.0</v>
      </c>
      <c r="C9" s="1">
        <v>0.0</v>
      </c>
      <c r="D9" s="1">
        <v>132.0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</v>
      </c>
      <c r="B10" s="1">
        <v>-211.0</v>
      </c>
      <c r="C10" s="1">
        <v>0.0</v>
      </c>
      <c r="D10" s="1">
        <v>132.0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</v>
      </c>
      <c r="B11" s="1">
        <v>61.0</v>
      </c>
      <c r="C11" s="1">
        <v>0.0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</v>
      </c>
      <c r="B12" s="1">
        <v>74.0</v>
      </c>
      <c r="C12" s="1">
        <v>0.0</v>
      </c>
      <c r="D12" s="1">
        <v>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-16.0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1">
        <v>-20.0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203.0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0.0</v>
      </c>
      <c r="C16" s="1">
        <v>0.0</v>
      </c>
      <c r="D16" s="1">
        <v>-133.0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1">
        <v>9.0</v>
      </c>
      <c r="C17" s="1">
        <v>0.0</v>
      </c>
      <c r="D17" s="1">
        <v>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213.0</v>
      </c>
      <c r="C18" s="1">
        <v>0.0</v>
      </c>
      <c r="D18" s="1">
        <v>-131.0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1.0</v>
      </c>
      <c r="C19" s="1">
        <v>-76.0</v>
      </c>
      <c r="D19" s="1">
        <v>-24.0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0.0</v>
      </c>
      <c r="C21" s="1">
        <v>-39.0</v>
      </c>
      <c r="D21" s="1">
        <v>-1.0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54.0</v>
      </c>
      <c r="C22" s="1">
        <v>0.0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18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</v>
      </c>
      <c r="B3" s="1">
        <v>1.0</v>
      </c>
      <c r="C3" s="1">
        <v>24.0</v>
      </c>
      <c r="D3" s="1">
        <v>37.0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42</v>
      </c>
      <c r="B4" s="1">
        <v>1.0</v>
      </c>
      <c r="C4" s="1">
        <v>24.0</v>
      </c>
      <c r="D4" s="1">
        <v>37.0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43</v>
      </c>
      <c r="B5" s="1">
        <v>36.0</v>
      </c>
      <c r="C5" s="1">
        <v>31.0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44</v>
      </c>
      <c r="B6" s="1">
        <v>1.0</v>
      </c>
      <c r="C6" s="1">
        <v>55.0</v>
      </c>
      <c r="D6" s="1">
        <v>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45</v>
      </c>
      <c r="B7" s="1">
        <v>176.0</v>
      </c>
      <c r="C7" s="1">
        <v>179.0</v>
      </c>
      <c r="D7" s="1">
        <v>51.0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46</v>
      </c>
      <c r="B8" s="1">
        <v>178.0</v>
      </c>
      <c r="C8" s="1">
        <v>179.0</v>
      </c>
      <c r="D8" s="1">
        <v>51.0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47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48</v>
      </c>
      <c r="B10" s="1">
        <v>0.0</v>
      </c>
      <c r="C10" s="1">
        <v>52.0</v>
      </c>
      <c r="D10" s="1">
        <v>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</v>
      </c>
      <c r="B11" s="1">
        <v>17.0</v>
      </c>
      <c r="C11" s="1">
        <v>4.0</v>
      </c>
      <c r="D11" s="1">
        <v>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</v>
      </c>
      <c r="B12" s="1">
        <v>0.0</v>
      </c>
      <c r="C12" s="1">
        <v>0.0</v>
      </c>
      <c r="D12" s="1">
        <v>80.0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51</v>
      </c>
      <c r="B13" s="1">
        <v>0.0</v>
      </c>
      <c r="C13" s="1">
        <v>45.0</v>
      </c>
      <c r="D13" s="1">
        <v>54.0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52</v>
      </c>
      <c r="B14" s="1">
        <v>4.0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53</v>
      </c>
      <c r="B15" s="1">
        <v>21.0</v>
      </c>
      <c r="C15" s="1">
        <v>1.0</v>
      </c>
      <c r="D15" s="1">
        <v>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</v>
      </c>
      <c r="B16" s="1">
        <v>45.0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55</v>
      </c>
      <c r="B17" s="1">
        <v>176.0</v>
      </c>
      <c r="C17" s="1">
        <v>179.0</v>
      </c>
      <c r="D17" s="1">
        <v>51.0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56</v>
      </c>
      <c r="B18" s="1">
        <v>177.0</v>
      </c>
      <c r="C18" s="1">
        <v>180.0</v>
      </c>
      <c r="D18" s="1">
        <v>54.0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57</v>
      </c>
      <c r="B19" s="1">
        <v>446.0</v>
      </c>
      <c r="C19" s="1">
        <v>446.0</v>
      </c>
      <c r="D19" s="1">
        <v>446.0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58</v>
      </c>
      <c r="B20" s="1">
        <v>1.0</v>
      </c>
      <c r="C20" s="1">
        <v>0.0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59</v>
      </c>
      <c r="B21" s="1">
        <v>-64.0</v>
      </c>
      <c r="C21" s="1">
        <v>-45.0</v>
      </c>
      <c r="D21" s="1">
        <v>-2.0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60</v>
      </c>
      <c r="B22" s="1">
        <v>1.0</v>
      </c>
      <c r="C22" s="1">
        <v>-45.0</v>
      </c>
      <c r="D22" s="1">
        <v>-2.0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61</v>
      </c>
      <c r="B23" s="1">
        <v>1.0</v>
      </c>
      <c r="C23" s="1">
        <v>-45.0</v>
      </c>
      <c r="D23" s="1">
        <v>-2.0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62</v>
      </c>
      <c r="B24" s="1">
        <v>178.0</v>
      </c>
      <c r="C24" s="1">
        <v>179.0</v>
      </c>
      <c r="D24" s="1">
        <v>51.0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63</v>
      </c>
      <c r="B26" s="1">
        <v>21.0</v>
      </c>
      <c r="C26" s="1">
        <v>21.0</v>
      </c>
      <c r="D26" s="1">
        <v>9.0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64</v>
      </c>
      <c r="B27" s="1">
        <v>21.0</v>
      </c>
      <c r="C27" s="1">
        <v>21.0</v>
      </c>
      <c r="D27" s="1">
        <v>9.0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65</v>
      </c>
      <c r="B28" s="1" t="s">
        <v>66</v>
      </c>
      <c r="C28" s="1" t="s">
        <v>67</v>
      </c>
      <c r="D28" s="1" t="s">
        <v>68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69</v>
      </c>
      <c r="B29" s="1">
        <v>1.0</v>
      </c>
      <c r="C29" s="1">
        <v>-45.0</v>
      </c>
      <c r="D29" s="1">
        <v>-2.0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70</v>
      </c>
      <c r="B30" s="1" t="s">
        <v>66</v>
      </c>
      <c r="C30" s="1" t="s">
        <v>67</v>
      </c>
      <c r="D30" s="1" t="s">
        <v>68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71</v>
      </c>
      <c r="B31" s="1">
        <v>45.0</v>
      </c>
      <c r="C31" s="1">
        <v>45.0</v>
      </c>
      <c r="D31" s="1">
        <v>1.0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72</v>
      </c>
      <c r="B32" s="1">
        <v>-56.0</v>
      </c>
      <c r="C32" s="1">
        <v>20.0</v>
      </c>
      <c r="D32" s="1">
        <v>1.0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73</v>
      </c>
      <c r="B33" s="1">
        <v>3.0</v>
      </c>
      <c r="C33" s="1">
        <v>3.0</v>
      </c>
      <c r="D33" s="1">
        <v>3.0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74</v>
      </c>
      <c r="B34" s="1">
        <v>3.0</v>
      </c>
      <c r="C34" s="1">
        <v>3.0</v>
      </c>
      <c r="D34" s="1">
        <v>2.0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18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75</v>
      </c>
      <c r="B2" s="1">
        <v>0.0</v>
      </c>
      <c r="C2" s="1">
        <v>2.0</v>
      </c>
      <c r="D2" s="1">
        <v>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76</v>
      </c>
      <c r="B3" s="1">
        <v>0.0</v>
      </c>
      <c r="C3" s="1">
        <v>2.0</v>
      </c>
      <c r="D3" s="1">
        <v>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77</v>
      </c>
      <c r="B4" s="1">
        <v>-77.0</v>
      </c>
      <c r="C4" s="1">
        <v>-1.0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78</v>
      </c>
      <c r="B5" s="1">
        <v>-76.0</v>
      </c>
      <c r="C5" s="1">
        <v>1.0</v>
      </c>
      <c r="D5" s="1">
        <v>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79</v>
      </c>
      <c r="B6" s="1">
        <v>-76.0</v>
      </c>
      <c r="C6" s="1">
        <v>1.0</v>
      </c>
      <c r="D6" s="1">
        <v>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80</v>
      </c>
      <c r="B7" s="1">
        <v>-76.0</v>
      </c>
      <c r="C7" s="1">
        <v>1.0</v>
      </c>
      <c r="D7" s="1">
        <v>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81</v>
      </c>
      <c r="B8" s="1">
        <v>-76.0</v>
      </c>
      <c r="C8" s="1">
        <v>1.0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82</v>
      </c>
      <c r="B9" s="1">
        <v>-76.0</v>
      </c>
      <c r="C9" s="1">
        <v>1.0</v>
      </c>
      <c r="D9" s="1">
        <v>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83</v>
      </c>
      <c r="B10" s="1">
        <v>-76.0</v>
      </c>
      <c r="C10" s="1">
        <v>1.0</v>
      </c>
      <c r="D10" s="1">
        <v>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84</v>
      </c>
      <c r="B11" s="1">
        <v>-76.0</v>
      </c>
      <c r="C11" s="1">
        <v>1.0</v>
      </c>
      <c r="D11" s="1">
        <v>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85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86</v>
      </c>
      <c r="B13" s="1">
        <v>0.0</v>
      </c>
      <c r="C13" s="1" t="s">
        <v>66</v>
      </c>
      <c r="D13" s="1" t="s">
        <v>87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88</v>
      </c>
      <c r="B14" s="1">
        <v>0.0</v>
      </c>
      <c r="C14" s="1" t="s">
        <v>66</v>
      </c>
      <c r="D14" s="1" t="s">
        <v>87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89</v>
      </c>
      <c r="B15" s="1">
        <v>6.0</v>
      </c>
      <c r="C15" s="1">
        <v>21.0</v>
      </c>
      <c r="D15" s="1">
        <v>13.0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90</v>
      </c>
      <c r="B16" s="1">
        <v>0.0</v>
      </c>
      <c r="C16" s="1" t="s">
        <v>66</v>
      </c>
      <c r="D16" s="1" t="s">
        <v>87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91</v>
      </c>
      <c r="B17" s="1">
        <v>0.0</v>
      </c>
      <c r="C17" s="1" t="s">
        <v>66</v>
      </c>
      <c r="D17" s="1" t="s">
        <v>87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92</v>
      </c>
      <c r="B18" s="1">
        <v>6.0</v>
      </c>
      <c r="C18" s="1">
        <v>21.0</v>
      </c>
      <c r="D18" s="1">
        <v>13.0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93</v>
      </c>
      <c r="B19" s="1">
        <v>0.0</v>
      </c>
      <c r="C19" s="1" t="s">
        <v>94</v>
      </c>
      <c r="D19" s="1" t="s">
        <v>95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96</v>
      </c>
      <c r="B20" s="1">
        <v>0.0</v>
      </c>
      <c r="C20" s="1" t="s">
        <v>94</v>
      </c>
      <c r="D20" s="1" t="s">
        <v>95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97</v>
      </c>
      <c r="B22" s="1">
        <v>-48.0</v>
      </c>
      <c r="C22" s="1">
        <v>69.0</v>
      </c>
      <c r="D22" s="1">
        <v>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99</v>
      </c>
      <c r="B24" s="1">
        <v>54.0</v>
      </c>
      <c r="C24" s="1">
        <v>0.0</v>
      </c>
      <c r="D24" s="1">
        <v>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100</v>
      </c>
      <c r="B25" s="1">
        <v>54.0</v>
      </c>
      <c r="C25" s="1">
        <v>0.0</v>
      </c>
      <c r="D25" s="1">
        <v>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18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</v>
      </c>
      <c r="B3" s="1">
        <v>0.0</v>
      </c>
      <c r="C3" s="1" t="s">
        <v>103</v>
      </c>
      <c r="D3" s="1" t="s">
        <v>104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</v>
      </c>
      <c r="B4" s="1">
        <v>0.0</v>
      </c>
      <c r="C4" s="1" t="s">
        <v>103</v>
      </c>
      <c r="D4" s="1" t="s">
        <v>104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106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107</v>
      </c>
      <c r="B6" s="1" t="s">
        <v>108</v>
      </c>
      <c r="C6" s="1" t="s">
        <v>109</v>
      </c>
      <c r="D6" s="1" t="s">
        <v>110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111</v>
      </c>
      <c r="B7" s="1" t="s">
        <v>112</v>
      </c>
      <c r="C7" s="1" t="s">
        <v>113</v>
      </c>
      <c r="D7" s="1" t="s">
        <v>114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 t="s">
        <v>116</v>
      </c>
      <c r="C8" s="1" t="s">
        <v>117</v>
      </c>
      <c r="D8" s="1" t="s">
        <v>118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119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120</v>
      </c>
      <c r="B10" s="1" t="s">
        <v>121</v>
      </c>
      <c r="C10" s="1" t="s">
        <v>122</v>
      </c>
      <c r="D10" s="1">
        <v>-48.0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123</v>
      </c>
      <c r="B11" s="1" t="s">
        <v>124</v>
      </c>
      <c r="C11" s="1">
        <v>0.0</v>
      </c>
      <c r="D11" s="1" t="s">
        <v>125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</v>
      </c>
      <c r="B12" s="1" t="s">
        <v>121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</v>
      </c>
      <c r="B13" s="1" t="s">
        <v>124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</v>
      </c>
      <c r="B14" s="1" t="s">
        <v>129</v>
      </c>
      <c r="C14" s="1" t="s">
        <v>130</v>
      </c>
      <c r="D14" s="1" t="s">
        <v>131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0.0</v>
      </c>
      <c r="C16" s="1" t="s">
        <v>134</v>
      </c>
      <c r="D16" s="1" t="s">
        <v>135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</v>
      </c>
      <c r="B17" s="1">
        <v>0.0</v>
      </c>
      <c r="C17" s="1" t="s">
        <v>134</v>
      </c>
      <c r="D17" s="1" t="s">
        <v>135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</v>
      </c>
      <c r="B18" s="1">
        <v>0.0</v>
      </c>
      <c r="C18" s="1" t="s">
        <v>138</v>
      </c>
      <c r="D18" s="1" t="s">
        <v>135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0.0</v>
      </c>
      <c r="C19" s="1">
        <v>0.0</v>
      </c>
      <c r="D19" s="1" t="s">
        <v>140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</v>
      </c>
      <c r="B20" s="1">
        <v>0.0</v>
      </c>
      <c r="C20" s="1" t="s">
        <v>142</v>
      </c>
      <c r="D20" s="1" t="s">
        <v>143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</v>
      </c>
      <c r="B21" s="1">
        <v>0.0</v>
      </c>
      <c r="C21" s="1" t="s">
        <v>145</v>
      </c>
      <c r="D21" s="1" t="s">
        <v>146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147</v>
      </c>
      <c r="B22" s="1">
        <v>0.0</v>
      </c>
      <c r="C22" s="1" t="s">
        <v>145</v>
      </c>
      <c r="D22" s="1" t="s">
        <v>146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148</v>
      </c>
      <c r="B23" s="1">
        <v>0.0</v>
      </c>
      <c r="C23" s="1" t="s">
        <v>149</v>
      </c>
      <c r="D23" s="1" t="s">
        <v>150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152</v>
      </c>
      <c r="B25" s="1">
        <v>0.0</v>
      </c>
      <c r="C25" s="1">
        <v>0.0</v>
      </c>
      <c r="D25" s="1" t="s">
        <v>153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0.0</v>
      </c>
      <c r="C26" s="1">
        <v>0.0</v>
      </c>
      <c r="D26" s="1" t="s">
        <v>153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>
        <v>0.0</v>
      </c>
      <c r="C27" s="1">
        <v>0.0</v>
      </c>
      <c r="D27" s="1" t="s">
        <v>153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1">
        <v>0.0</v>
      </c>
      <c r="C28" s="1">
        <v>0.0</v>
      </c>
      <c r="D28" s="1" t="s">
        <v>157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158</v>
      </c>
      <c r="B29" s="1">
        <v>0.0</v>
      </c>
      <c r="C29" s="1">
        <v>0.0</v>
      </c>
      <c r="D29" s="1" t="s">
        <v>159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>
        <v>0.0</v>
      </c>
      <c r="C30" s="1">
        <v>0.0</v>
      </c>
      <c r="D30" s="1" t="s">
        <v>159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>
        <v>0.0</v>
      </c>
      <c r="C31" s="1">
        <v>0.0</v>
      </c>
      <c r="D31" s="1" t="s">
        <v>162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18</v>
      </c>
      <c r="B1" s="1" t="s">
        <v>163</v>
      </c>
      <c r="C1" s="1" t="s">
        <v>164</v>
      </c>
      <c r="D1" s="1" t="s">
        <v>165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166</v>
      </c>
      <c r="B2" s="1" t="s">
        <v>167</v>
      </c>
      <c r="C2" s="1" t="s">
        <v>168</v>
      </c>
      <c r="D2" s="1" t="s">
        <v>169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170</v>
      </c>
      <c r="B3" s="1" t="s">
        <v>171</v>
      </c>
      <c r="C3" s="1" t="s">
        <v>172</v>
      </c>
      <c r="D3" s="1" t="s">
        <v>173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174</v>
      </c>
      <c r="B4" s="1" t="s">
        <v>175</v>
      </c>
      <c r="C4" s="1" t="s">
        <v>176</v>
      </c>
      <c r="D4" s="1" t="s">
        <v>177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170</v>
      </c>
      <c r="B5" s="1" t="s">
        <v>171</v>
      </c>
      <c r="C5" s="1" t="s">
        <v>178</v>
      </c>
      <c r="D5" s="1" t="s">
        <v>179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180</v>
      </c>
      <c r="B6" s="1" t="s">
        <v>171</v>
      </c>
      <c r="C6" s="1" t="s">
        <v>181</v>
      </c>
      <c r="D6" s="1" t="s">
        <v>182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183</v>
      </c>
      <c r="B7" s="1" t="s">
        <v>184</v>
      </c>
      <c r="C7" s="1" t="s">
        <v>185</v>
      </c>
      <c r="D7" s="1" t="s">
        <v>186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187</v>
      </c>
      <c r="B8" s="1" t="s">
        <v>171</v>
      </c>
      <c r="C8" s="1" t="s">
        <v>171</v>
      </c>
      <c r="D8" s="1" t="s">
        <v>188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189</v>
      </c>
      <c r="B9" s="1" t="s">
        <v>171</v>
      </c>
      <c r="C9" s="1" t="s">
        <v>171</v>
      </c>
      <c r="D9" s="1" t="s">
        <v>171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190</v>
      </c>
      <c r="B10" s="1" t="s">
        <v>171</v>
      </c>
      <c r="C10" s="1" t="s">
        <v>171</v>
      </c>
      <c r="D10" s="1" t="s">
        <v>171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191</v>
      </c>
      <c r="B11" s="1" t="s">
        <v>171</v>
      </c>
      <c r="C11" s="1" t="s">
        <v>171</v>
      </c>
      <c r="D11" s="1" t="s">
        <v>171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192</v>
      </c>
      <c r="B12" s="1" t="s">
        <v>171</v>
      </c>
      <c r="C12" s="1" t="s">
        <v>171</v>
      </c>
      <c r="D12" s="1" t="s">
        <v>171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193</v>
      </c>
      <c r="B13" s="1" t="s">
        <v>171</v>
      </c>
      <c r="C13" s="1" t="s">
        <v>171</v>
      </c>
      <c r="D13" s="1" t="s">
        <v>171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194</v>
      </c>
      <c r="B14" s="1" t="s">
        <v>171</v>
      </c>
      <c r="C14" s="1" t="s">
        <v>171</v>
      </c>
      <c r="D14" s="1" t="s">
        <v>171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195</v>
      </c>
      <c r="B15" s="1" t="s">
        <v>171</v>
      </c>
      <c r="C15" s="1" t="s">
        <v>171</v>
      </c>
      <c r="D15" s="1" t="s">
        <v>171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196</v>
      </c>
      <c r="B16" s="1" t="s">
        <v>171</v>
      </c>
      <c r="C16" s="1" t="s">
        <v>171</v>
      </c>
      <c r="D16" s="1" t="s">
        <v>171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197</v>
      </c>
      <c r="B17" s="1" t="s">
        <v>171</v>
      </c>
      <c r="C17" s="1" t="s">
        <v>198</v>
      </c>
      <c r="D17" s="1" t="s">
        <v>199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200</v>
      </c>
      <c r="B18" s="1" t="s">
        <v>171</v>
      </c>
      <c r="C18" s="1" t="s">
        <v>171</v>
      </c>
      <c r="D18" s="1" t="s">
        <v>171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201</v>
      </c>
      <c r="B19" s="1" t="s">
        <v>171</v>
      </c>
      <c r="C19" s="1" t="s">
        <v>171</v>
      </c>
      <c r="D19" s="1" t="s">
        <v>171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202</v>
      </c>
      <c r="B20" s="1" t="s">
        <v>171</v>
      </c>
      <c r="C20" s="1" t="s">
        <v>171</v>
      </c>
      <c r="D20" s="1" t="s">
        <v>171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203</v>
      </c>
      <c r="B21" s="1" t="s">
        <v>171</v>
      </c>
      <c r="C21" s="1" t="s">
        <v>171</v>
      </c>
      <c r="D21" s="1" t="s">
        <v>171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204</v>
      </c>
      <c r="B22" s="1" t="s">
        <v>205</v>
      </c>
      <c r="C22" s="1" t="s">
        <v>206</v>
      </c>
      <c r="D22" s="1" t="s">
        <v>207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208</v>
      </c>
      <c r="B23" s="1" t="s">
        <v>209</v>
      </c>
      <c r="C23" s="1" t="s">
        <v>210</v>
      </c>
      <c r="D23" s="1" t="s">
        <v>211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212</v>
      </c>
      <c r="B24" s="1" t="s">
        <v>213</v>
      </c>
      <c r="C24" s="1" t="s">
        <v>214</v>
      </c>
      <c r="D24" s="1" t="s">
        <v>215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216</v>
      </c>
      <c r="B25" s="1" t="s">
        <v>217</v>
      </c>
      <c r="C25" s="1" t="s">
        <v>218</v>
      </c>
      <c r="D25" s="1" t="s">
        <v>219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220</v>
      </c>
      <c r="B26" s="1" t="s">
        <v>221</v>
      </c>
      <c r="C26" s="1" t="s">
        <v>222</v>
      </c>
      <c r="D26" s="1" t="s">
        <v>223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224</v>
      </c>
      <c r="B2" s="1" t="s">
        <v>225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226</v>
      </c>
      <c r="B3" s="1" t="s">
        <v>227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228</v>
      </c>
      <c r="B4" s="1" t="s">
        <v>229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230</v>
      </c>
      <c r="B5" s="1" t="s">
        <v>231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232</v>
      </c>
      <c r="B6" s="1" t="s">
        <v>233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234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235</v>
      </c>
      <c r="B8" s="1" t="s">
        <v>236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237</v>
      </c>
      <c r="B9" s="4" t="s">
        <v>238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239</v>
      </c>
      <c r="B10" s="1" t="s">
        <v>240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241</v>
      </c>
      <c r="B11" s="1" t="s">
        <v>242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243</v>
      </c>
      <c r="B12" s="1" t="s">
        <v>240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244</v>
      </c>
      <c r="B13" s="1" t="s">
        <v>245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246</v>
      </c>
      <c r="B14" s="1" t="s">
        <v>247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248</v>
      </c>
      <c r="B15" s="1" t="s">
        <v>245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249</v>
      </c>
      <c r="B16" s="1" t="s">
        <v>250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251</v>
      </c>
      <c r="B17" s="1" t="s">
        <v>252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253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254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255</v>
      </c>
      <c r="B20" s="1">
        <v>11.62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256</v>
      </c>
      <c r="B21" s="1">
        <v>11.65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257</v>
      </c>
      <c r="B22" s="1">
        <v>11.62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258</v>
      </c>
      <c r="B23" s="1">
        <v>11.62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259</v>
      </c>
      <c r="B24" s="1">
        <v>11.62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260</v>
      </c>
      <c r="B25" s="1">
        <v>11.65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261</v>
      </c>
      <c r="B26" s="1">
        <v>11.62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262</v>
      </c>
      <c r="B27" s="1">
        <v>11.62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263</v>
      </c>
      <c r="B28" s="1">
        <v>0.005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264</v>
      </c>
      <c r="B29" s="1">
        <v>145.25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265</v>
      </c>
      <c r="B30" s="1">
        <v>9477.0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266</v>
      </c>
      <c r="B31" s="1">
        <v>9477.0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267</v>
      </c>
      <c r="B32" s="1">
        <v>7595.0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268</v>
      </c>
      <c r="B33" s="1">
        <v>10516.0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269</v>
      </c>
      <c r="B34" s="1">
        <v>10516.0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270</v>
      </c>
      <c r="B35" s="1">
        <v>7.7981936E7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271</v>
      </c>
      <c r="B36" s="1">
        <v>11.0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272</v>
      </c>
      <c r="B37" s="1">
        <v>12.83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273</v>
      </c>
      <c r="B38" s="1">
        <v>11.600996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274</v>
      </c>
      <c r="B39" s="1">
        <v>11.40437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275</v>
      </c>
      <c r="B40" s="1" t="s">
        <v>276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277</v>
      </c>
      <c r="B41" s="1">
        <v>8.0295576E7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278</v>
      </c>
      <c r="B42" s="1">
        <v>2498038.0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279</v>
      </c>
      <c r="B43" s="1">
        <v>6711010.0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280</v>
      </c>
      <c r="B44" s="1">
        <v>113.0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281</v>
      </c>
      <c r="B45" s="1">
        <v>113.0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282</v>
      </c>
      <c r="B46" s="1">
        <v>1.7261856E9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283</v>
      </c>
      <c r="B47" s="1">
        <v>1.7289504E9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284</v>
      </c>
      <c r="B48" s="1">
        <v>0.63338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285</v>
      </c>
      <c r="B49" s="1">
        <v>0.33433998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286</v>
      </c>
      <c r="B50" s="1">
        <v>0.02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287</v>
      </c>
      <c r="B51" s="1">
        <v>6711010.0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288</v>
      </c>
      <c r="B52" s="1">
        <v>-0.603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289</v>
      </c>
      <c r="B53" s="1">
        <v>1.7039808E9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290</v>
      </c>
      <c r="B54" s="1">
        <v>1.7356032E9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291</v>
      </c>
      <c r="B55" s="1">
        <v>1.7197056E9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292</v>
      </c>
      <c r="B56" s="1">
        <v>281026.0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293</v>
      </c>
      <c r="B57" s="1">
        <v>0.08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294</v>
      </c>
      <c r="B58" s="1">
        <v>0.056363583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295</v>
      </c>
      <c r="B59" s="1">
        <v>0.22263205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296</v>
      </c>
      <c r="B60" s="1" t="s">
        <v>297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298</v>
      </c>
      <c r="B61" s="1" t="s">
        <v>299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300</v>
      </c>
      <c r="B62" s="1" t="s">
        <v>301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302</v>
      </c>
      <c r="B63" s="1" t="s">
        <v>301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303</v>
      </c>
      <c r="B64" s="1" t="s">
        <v>304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305</v>
      </c>
      <c r="B65" s="1" t="s">
        <v>304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306</v>
      </c>
      <c r="B66" s="1">
        <v>1.6390602E9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307</v>
      </c>
      <c r="B67" s="1" t="s">
        <v>308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309</v>
      </c>
      <c r="B68" s="1" t="s">
        <v>310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311</v>
      </c>
      <c r="B69" s="1" t="s">
        <v>312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313</v>
      </c>
      <c r="B70" s="1" t="s">
        <v>314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315</v>
      </c>
      <c r="B71" s="1">
        <v>-1.8E7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316</v>
      </c>
      <c r="B72" s="1">
        <v>11.62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317</v>
      </c>
      <c r="B73" s="1" t="s">
        <v>318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319</v>
      </c>
      <c r="B74" s="1">
        <v>35523.0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320</v>
      </c>
      <c r="B75" s="1">
        <v>0.005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321</v>
      </c>
      <c r="B76" s="1">
        <v>2349210.0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322</v>
      </c>
      <c r="B77" s="1">
        <v>0.009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323</v>
      </c>
      <c r="B78" s="1">
        <v>0.023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324</v>
      </c>
      <c r="B79" s="1">
        <v>0.00114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325</v>
      </c>
      <c r="B80" s="1">
        <v>927930.0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326</v>
      </c>
      <c r="B81" s="1">
        <v>-1038771.0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327</v>
      </c>
      <c r="B82" s="1" t="s">
        <v>276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328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329</v>
      </c>
      <c r="B3" s="2"/>
      <c r="C3" s="2"/>
      <c r="D3" s="2"/>
      <c r="E3" s="1" t="str">
        <f>IF(D3*FORECAST(E2,B3:D3,B2:D2)&gt;0,FORECAST(E2,B3:D3,B2:D2),D3)*$X$1</f>
        <v>#N/A</v>
      </c>
      <c r="F3" s="1" t="str">
        <f>IF(E3*FORECAST(F2,B3:E3,B2:E2)&gt;0,FORECAST(F2,B3:E3,B2:E2),E3)*$X$1</f>
        <v>#N/A</v>
      </c>
      <c r="G3" s="1" t="str">
        <f>IF(F3*FORECAST(G2,B3:F3,B2:F2)&gt;0,FORECAST(G2,B3:F3,B2:F2),F3)*$X$1</f>
        <v>#N/A</v>
      </c>
      <c r="H3" s="1" t="str">
        <f>IF(G3*FORECAST(H2,B3:G3,B2:G2)&gt;0,FORECAST(H2,B3:G3,B2:G2),G3)*$X$1</f>
        <v>#N/A</v>
      </c>
      <c r="I3" s="1" t="str">
        <f>IF(H3*FORECAST(I2,B3:H3,B2:H2)&gt;0,FORECAST(I2,B3:H3,B2:H2),H3)*$X$1</f>
        <v>#N/A</v>
      </c>
      <c r="J3" s="1" t="str">
        <f>IF(I3*FORECAST(J2,B3:I3,B2:I2)&gt;0,FORECAST(J2,B3:I3,B2:I2),I3)*$X$1</f>
        <v>#N/A</v>
      </c>
      <c r="K3" s="1" t="str">
        <f>IF(J3*FORECAST(K2,B3:J3,B2:J2)&gt;0,FORECAST(K2,B3:J3,B2:J2),J3)*$X$1</f>
        <v>#N/A</v>
      </c>
      <c r="L3" s="5" t="str">
        <f>IF(K3*FORECAST(L2,B3:K3,B2:K2)&gt;0,FORECAST(L2,B3:K3,B2:K2),K3)*$X$1</f>
        <v>#N/A</v>
      </c>
      <c r="M3" s="5" t="str">
        <f>IF(L3*FORECAST(M2,B3:L3,B2:L2)&gt;0,FORECAST(M2,B3:L3,B2:L2),L3)*$X$1</f>
        <v>#N/A</v>
      </c>
      <c r="N3" s="5" t="str">
        <f>IF(M3*FORECAST(N2,B3:M3,B2:M2)&gt;0,FORECAST(N2,B3:M3,B2:M2),M3)*$X$1</f>
        <v>#N/A</v>
      </c>
      <c r="O3" s="5" t="str">
        <f>IF(N3*FORECAST(O2,B3:N3,B2:N2)&gt;0,FORECAST(O2,B3:N3,B2:N2),N3)*$X$1</f>
        <v>#N/A</v>
      </c>
      <c r="P3" s="5" t="str">
        <f>IF(O3*FORECAST(P2,B3:O3,B2:O2)&gt;0,FORECAST(P2,B3:O3,B2:O2),O3)*$X$1</f>
        <v>#N/A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71</v>
      </c>
      <c r="B4" s="1">
        <v>-56.0</v>
      </c>
      <c r="C4" s="1">
        <v>20.0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330</v>
      </c>
      <c r="B5" s="1">
        <v>6.0</v>
      </c>
      <c r="C5" s="1">
        <v>21.0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331</v>
      </c>
      <c r="L7" s="1" t="str">
        <f>IF(P3*FORECAST(P2,B3:P3,B2:P2)&gt;0,FORECAST(P2,B3:P3,B2:P2),O3)*$X$1 * (1+0.02)/(0.0789-0.02)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332</v>
      </c>
      <c r="L8" s="1" t="str">
        <f t="array" ref="L8">NPV(0.0789,F3:P3)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333</v>
      </c>
      <c r="L9" s="1" t="str">
        <f t="array" ref="L9">NPV(0.0789,F16:P16)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334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72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335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336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 t="str">
        <f>IF(P3*FORECAST(P2,B3:P3,B2:P2)&gt;0,FORECAST(P2,B3:P3,B2:P2),O3)*$X$1 * (1+0.02)/(0.0789-0.02)</f>
        <v>#N/A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19</v>
      </c>
      <c r="B3" s="5">
        <v>-76.0</v>
      </c>
      <c r="C3" s="5">
        <v>1.0</v>
      </c>
      <c r="D3" s="5">
        <v>2.0</v>
      </c>
      <c r="E3" s="1">
        <f>IF(D3*FORECAST(E2,B3:D3,B2:D2)&gt;0,FORECAST(E2,B3:D3,B2:D2),D3)*$X$1</f>
        <v>53.66666667</v>
      </c>
      <c r="F3" s="1">
        <f>IF(E3*FORECAST(F2,B3:E3,B2:E2)&gt;0,FORECAST(F2,B3:E3,B2:E2),E3)*$X$1</f>
        <v>92.66666667</v>
      </c>
      <c r="G3" s="1">
        <f>IF(F3*FORECAST(G2,B3:F3,B2:F2)&gt;0,FORECAST(G2,B3:F3,B2:F2),F3)*$X$1</f>
        <v>131.6666667</v>
      </c>
      <c r="H3" s="1">
        <f>IF(G3*FORECAST(H2,B3:G3,B2:G2)&gt;0,FORECAST(H2,B3:G3,B2:G2),G3)*$X$1</f>
        <v>170.6666667</v>
      </c>
      <c r="I3" s="1">
        <f>IF(H3*FORECAST(I2,B3:H3,B2:H2)&gt;0,FORECAST(I2,B3:H3,B2:H2),H3)*$X$1</f>
        <v>209.6666667</v>
      </c>
      <c r="J3" s="1">
        <f>IF(I3*FORECAST(J2,B3:I3,B2:I2)&gt;0,FORECAST(J2,B3:I3,B2:I2),I3)*$X$1</f>
        <v>248.6666667</v>
      </c>
      <c r="K3" s="1">
        <f>IF(J3*FORECAST(K2,B3:J3,B2:J2)&gt;0,FORECAST(K2,B3:J3,B2:J2),J3)*$X$1</f>
        <v>287.6666667</v>
      </c>
      <c r="L3" s="5">
        <f>IF(K3*FORECAST(L2,B3:K3,B2:K2)&gt;0,FORECAST(L2,B3:K3,B2:K2),K3)*$X$1</f>
        <v>326.6666667</v>
      </c>
      <c r="M3" s="5">
        <f>IF(L3*FORECAST(M2,B3:L3,B2:L2)&gt;0,FORECAST(M2,B3:L3,B2:L2),L3)*$X$1</f>
        <v>365.6666667</v>
      </c>
      <c r="N3" s="5">
        <f>IF(M3*FORECAST(N2,B3:M3,B2:M2)&gt;0,FORECAST(N2,B3:M3,B2:M2),M3)*$X$1</f>
        <v>404.6666667</v>
      </c>
      <c r="O3" s="5">
        <f>IF(N3*FORECAST(O2,B3:N3,B2:N2)&gt;0,FORECAST(O2,B3:N3,B2:N2),N3)*$X$1</f>
        <v>443.6666667</v>
      </c>
      <c r="P3" s="5">
        <f>IF(O3*FORECAST(P2,B3:O3,B2:O2)&gt;0,FORECAST(P2,B3:O3,B2:O2),O3)*$X$1</f>
        <v>482.6666667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71</v>
      </c>
      <c r="B4" s="1">
        <v>-56.0</v>
      </c>
      <c r="C4" s="1">
        <v>20.0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330</v>
      </c>
      <c r="B5" s="1">
        <v>6.0</v>
      </c>
      <c r="C5" s="1">
        <v>21.0</v>
      </c>
      <c r="D5" s="1">
        <v>13.0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331</v>
      </c>
      <c r="L7" s="1">
        <f>IF(P3*FORECAST(P2,B3:P3,B2:P2)&gt;0,FORECAST(P2,B3:P3,B2:P2),O3)*$X$1 * (1+0.02)/(0.0789-0.02)</f>
        <v>8358.573854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332</v>
      </c>
      <c r="L8" s="6">
        <f t="array" ref="L8">NPV(0.0789,F3:P3)</f>
        <v>1854.528225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333</v>
      </c>
      <c r="L9" s="6">
        <f t="array" ref="L9">NPV(0.0789,F16:P16)</f>
        <v>3625.259172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334</v>
      </c>
      <c r="L10" s="6">
        <f>L8 + L9</f>
        <v>5479.787397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72</v>
      </c>
      <c r="L11" s="1">
        <v>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335</v>
      </c>
      <c r="L12" s="6">
        <f>L10 - L11</f>
        <v>5478.787397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336</v>
      </c>
      <c r="L13" s="1">
        <v>13.0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421.4451844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(1+0.02)/(0.0789-0.02)</f>
        <v>8358.573854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