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<sst xmlns="http://schemas.openxmlformats.org/spreadsheetml/2006/main" count="888" uniqueCount="796">
  <si>
    <t>ticker</t>
  </si>
  <si>
    <t>EXAI</t>
  </si>
  <si>
    <t>nombre</t>
  </si>
  <si>
    <t>EXSCIENTIA PLC</t>
  </si>
  <si>
    <t>empresa</t>
  </si>
  <si>
    <t>Biotechnology &amp; Medical Research</t>
  </si>
  <si>
    <t>Open</t>
  </si>
  <si>
    <t>Target Price</t>
  </si>
  <si>
    <t>Upside</t>
  </si>
  <si>
    <t>-1368.40%</t>
  </si>
  <si>
    <t>Country</t>
  </si>
  <si>
    <t>United Kingdom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</si>
  <si>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</si>
  <si>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</si>
  <si>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</si>
  <si>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</si>
  <si>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</si>
  <si>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</si>
  <si>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</si>
  <si>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</si>
  <si>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</si>
  <si>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</si>
  <si>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</si>
  <si>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</si>
  <si>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</si>
  <si>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</si>
  <si>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</si>
  <si>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</si>
  <si>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</si>
  <si>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</si>
  <si>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</si>
  <si>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</si>
  <si>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</si>
  <si>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</si>
  <si>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</si>
  <si>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</si>
  <si>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</si>
  <si>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</si>
  <si>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</si>
  <si>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</si>
  <si>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</si>
  <si>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</si>
  <si>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</si>
  <si>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</si>
  <si>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</si>
  <si>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</si>
  <si>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</si>
  <si>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</si>
  <si>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</si>
  <si>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</si>
  <si>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</si>
  <si>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</si>
  <si>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</si>
  <si>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</si>
  <si>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</si>
  <si>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</si>
  <si>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</si>
  <si>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</si>
  <si>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</si>
  <si>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</si>
  <si>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</si>
  <si>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</si>
  <si>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</si>
  <si>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</si>
  <si>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</si>
  <si>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</si>
  <si>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</si>
  <si>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</si>
  <si>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</si>
  <si>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</si>
  <si>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</si>
  <si>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</si>
  <si>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</si>
  <si>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</si>
  <si>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</si>
  <si>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</si>
  <si>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</si>
  <si>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</si>
  <si>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</si>
  <si>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</si>
  <si>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</si>
  <si>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</si>
  <si>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</si>
  <si>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</si>
  <si>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</si>
  <si>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</si>
  <si>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</si>
  <si>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</si>
  <si>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</si>
  <si>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</si>
  <si>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</si>
  <si>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</si>
  <si>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</si>
  <si>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</si>
  <si>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</si>
  <si>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0.22</t>
  </si>
  <si>
    <t>0.57</t>
  </si>
  <si>
    <t>4.69</t>
  </si>
  <si>
    <t>3.89</t>
  </si>
  <si>
    <t>2.83</t>
  </si>
  <si>
    <t>Tangible Book Value</t>
  </si>
  <si>
    <t>Tangible Book Value Per Share</t>
  </si>
  <si>
    <t>4.34</t>
  </si>
  <si>
    <t>3.57</t>
  </si>
  <si>
    <t>2.55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</si>
  <si>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</si>
  <si>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</si>
  <si>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</si>
  <si>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</si>
  <si>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</si>
  <si>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</si>
  <si>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</si>
  <si>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</si>
  <si>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</si>
  <si>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</si>
  <si>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</si>
  <si>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</si>
  <si>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</si>
  <si>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</si>
  <si>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</si>
  <si>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</si>
  <si>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</si>
  <si>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</si>
  <si>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</si>
  <si>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</si>
  <si>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</si>
  <si>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</si>
  <si>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</si>
  <si>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</si>
  <si>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</si>
  <si>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</si>
  <si>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</si>
  <si>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</si>
  <si>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</si>
  <si>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</si>
  <si>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</si>
  <si>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</si>
  <si>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</si>
  <si>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</si>
  <si>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</si>
  <si>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-0.06</t>
  </si>
  <si>
    <t>-0.22</t>
  </si>
  <si>
    <t>-0.99</t>
  </si>
  <si>
    <t>-0.97</t>
  </si>
  <si>
    <t>-1.18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</si>
  <si>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</si>
  <si>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</si>
  <si>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</si>
  <si>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</si>
  <si>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</si>
  <si>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</si>
  <si>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-0.05</t>
  </si>
  <si>
    <t>-0.15</t>
  </si>
  <si>
    <t>-0.69</t>
  </si>
  <si>
    <t>-0.72</t>
  </si>
  <si>
    <t>-0.82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</si>
  <si>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</si>
  <si>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</si>
  <si>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</si>
  <si>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</si>
  <si>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</si>
  <si>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</si>
  <si>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</si>
  <si>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21.47</t>
  </si>
  <si>
    <t>8.6</t>
  </si>
  <si>
    <t>12.39</t>
  </si>
  <si>
    <t>15.58</t>
  </si>
  <si>
    <t>9.95</t>
  </si>
  <si>
    <t>Current Domestic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</si>
  <si>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</si>
  <si>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</si>
  <si>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</si>
  <si>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</si>
  <si>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</si>
  <si>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</si>
  <si>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</si>
  <si>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</si>
  <si>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</si>
  <si>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</si>
  <si>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</si>
  <si>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</si>
  <si>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</si>
  <si>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</si>
  <si>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</si>
  <si>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-24.32</t>
  </si>
  <si>
    <t>-9.51</t>
  </si>
  <si>
    <t>-16.24</t>
  </si>
  <si>
    <t>-18.79</t>
  </si>
  <si>
    <t>Return on Total Capital</t>
  </si>
  <si>
    <t>-34.05</t>
  </si>
  <si>
    <t>-10.77</t>
  </si>
  <si>
    <t>-19.68</t>
  </si>
  <si>
    <t>-25.14</t>
  </si>
  <si>
    <t>Return On Equity %</t>
  </si>
  <si>
    <t>-55.31</t>
  </si>
  <si>
    <t>-15.75</t>
  </si>
  <si>
    <t>-22.71</t>
  </si>
  <si>
    <t>-34.98</t>
  </si>
  <si>
    <t>Return on Common Equity</t>
  </si>
  <si>
    <t>Margin Analysis</t>
  </si>
  <si>
    <t>Gross Profit Margin %</t>
  </si>
  <si>
    <t>38.14</t>
  </si>
  <si>
    <t>-47.08</t>
  </si>
  <si>
    <t>37.45</t>
  </si>
  <si>
    <t>-22.31</t>
  </si>
  <si>
    <t>-36.48</t>
  </si>
  <si>
    <t>SG&amp;A Margin</t>
  </si>
  <si>
    <t>60.52</t>
  </si>
  <si>
    <t>92.26</t>
  </si>
  <si>
    <t>89.86</t>
  </si>
  <si>
    <t>141.12</t>
  </si>
  <si>
    <t>225.76</t>
  </si>
  <si>
    <t>EBITDA Margin %</t>
  </si>
  <si>
    <t>-85.55</t>
  </si>
  <si>
    <t>-233.36</t>
  </si>
  <si>
    <t>-187.55</t>
  </si>
  <si>
    <t>-587.35</t>
  </si>
  <si>
    <t>-809.39</t>
  </si>
  <si>
    <t>EBITA Margin %</t>
  </si>
  <si>
    <t>-89.61</t>
  </si>
  <si>
    <t>-239.6</t>
  </si>
  <si>
    <t>-192.79</t>
  </si>
  <si>
    <t>-598.71</t>
  </si>
  <si>
    <t>-845.89</t>
  </si>
  <si>
    <t>EBIT Margin %</t>
  </si>
  <si>
    <t>-89.78</t>
  </si>
  <si>
    <t>-239.75</t>
  </si>
  <si>
    <t>-199.7</t>
  </si>
  <si>
    <t>-615.7</t>
  </si>
  <si>
    <t>-868.88</t>
  </si>
  <si>
    <t>Income From Continuing Operations Margin %</t>
  </si>
  <si>
    <t>-69.36</t>
  </si>
  <si>
    <t>-230.39</t>
  </si>
  <si>
    <t>-179.94</t>
  </si>
  <si>
    <t>-436.13</t>
  </si>
  <si>
    <t>-726.94</t>
  </si>
  <si>
    <t>Net Income Margin %</t>
  </si>
  <si>
    <t>Net Avail. For Common Margin %</t>
  </si>
  <si>
    <t>Normalized Net Income Margin</t>
  </si>
  <si>
    <t>-55.2</t>
  </si>
  <si>
    <t>-157.54</t>
  </si>
  <si>
    <t>-125.63</t>
  </si>
  <si>
    <t>-322.88</t>
  </si>
  <si>
    <t>-504.53</t>
  </si>
  <si>
    <t>Levered Free Cash Flow Margin</t>
  </si>
  <si>
    <t>-163.48</t>
  </si>
  <si>
    <t>-33.9</t>
  </si>
  <si>
    <t>-262.99</t>
  </si>
  <si>
    <t>-579.9</t>
  </si>
  <si>
    <t>Unlevered Free Cash Flow Margin</t>
  </si>
  <si>
    <t>-162.93</t>
  </si>
  <si>
    <t>-33.52</t>
  </si>
  <si>
    <t>-262.24</t>
  </si>
  <si>
    <t>-576.65</t>
  </si>
  <si>
    <t>Asset Turnover</t>
  </si>
  <si>
    <t>0.16</t>
  </si>
  <si>
    <t>0.08</t>
  </si>
  <si>
    <t>0.04</t>
  </si>
  <si>
    <t>0.03</t>
  </si>
  <si>
    <t>Fixed Assets Turnover</t>
  </si>
  <si>
    <t>1.68</t>
  </si>
  <si>
    <t>2.46</t>
  </si>
  <si>
    <t>0.82</t>
  </si>
  <si>
    <t>0.33</t>
  </si>
  <si>
    <t>Receivables Turnover (Average Receivables)</t>
  </si>
  <si>
    <t>7.45</t>
  </si>
  <si>
    <t>26.27</t>
  </si>
  <si>
    <t>24.83</t>
  </si>
  <si>
    <t>9.86</t>
  </si>
  <si>
    <t>Inventory Turnover (Average Inventory)</t>
  </si>
  <si>
    <t>162.82</t>
  </si>
  <si>
    <t>Short Term Liquidity</t>
  </si>
  <si>
    <t>Current Ratio</t>
  </si>
  <si>
    <t>2.35</t>
  </si>
  <si>
    <t>4.71</t>
  </si>
  <si>
    <t>12.72</t>
  </si>
  <si>
    <t>6.05</t>
  </si>
  <si>
    <t>6.22</t>
  </si>
  <si>
    <t>Quick Ratio</t>
  </si>
  <si>
    <t>2.32</t>
  </si>
  <si>
    <t>4.6</t>
  </si>
  <si>
    <t>12.64</t>
  </si>
  <si>
    <t>5.98</t>
  </si>
  <si>
    <t>6.13</t>
  </si>
  <si>
    <t>Operating Cash Flow to Current Liabilities</t>
  </si>
  <si>
    <t>0.44</t>
  </si>
  <si>
    <t>-1.46</t>
  </si>
  <si>
    <t>-0.66</t>
  </si>
  <si>
    <t>-1.81</t>
  </si>
  <si>
    <t>Days Sales Outstanding (Average Receivables)</t>
  </si>
  <si>
    <t>49.14</t>
  </si>
  <si>
    <t>13.89</t>
  </si>
  <si>
    <t>14.7</t>
  </si>
  <si>
    <t>Days Outstanding Inventory (Average Inventory)</t>
  </si>
  <si>
    <t>2.24</t>
  </si>
  <si>
    <t>Average Days Payable Outstanding</t>
  </si>
  <si>
    <t>71.35</t>
  </si>
  <si>
    <t>204.86</t>
  </si>
  <si>
    <t>Cash Conversion Cycle (Average Days)</t>
  </si>
  <si>
    <t>-187.92</t>
  </si>
  <si>
    <t>Long Term Solvency</t>
  </si>
  <si>
    <t>Total Debt/Equity</t>
  </si>
  <si>
    <t>5.04</t>
  </si>
  <si>
    <t>5.87</t>
  </si>
  <si>
    <t>0.91</t>
  </si>
  <si>
    <t>2.9</t>
  </si>
  <si>
    <t>5.32</t>
  </si>
  <si>
    <t>Total Debt / Total Capital</t>
  </si>
  <si>
    <t>4.8</t>
  </si>
  <si>
    <t>5.55</t>
  </si>
  <si>
    <t>0.9</t>
  </si>
  <si>
    <t>2.82</t>
  </si>
  <si>
    <t>5.05</t>
  </si>
  <si>
    <t>LT Debt/Equity</t>
  </si>
  <si>
    <t>4.01</t>
  </si>
  <si>
    <t>4.72</t>
  </si>
  <si>
    <t>0.72</t>
  </si>
  <si>
    <t>4.65</t>
  </si>
  <si>
    <t>Long-Term Debt / Total Capital</t>
  </si>
  <si>
    <t>3.82</t>
  </si>
  <si>
    <t>4.46</t>
  </si>
  <si>
    <t>2.28</t>
  </si>
  <si>
    <t>4.41</t>
  </si>
  <si>
    <t>Total Liabilities / Total Assets</t>
  </si>
  <si>
    <t>46.82</t>
  </si>
  <si>
    <t>24.7</t>
  </si>
  <si>
    <t>11.53</t>
  </si>
  <si>
    <t>26.29</t>
  </si>
  <si>
    <t>30.35</t>
  </si>
  <si>
    <t>EBIT / Interest Expense</t>
  </si>
  <si>
    <t>-163.52</t>
  </si>
  <si>
    <t>-269.64</t>
  </si>
  <si>
    <t>-327.17</t>
  </si>
  <si>
    <t>-511.02</t>
  </si>
  <si>
    <t>-167.27</t>
  </si>
  <si>
    <t>EBITDA / Interest Expense</t>
  </si>
  <si>
    <t>-152.12</t>
  </si>
  <si>
    <t>-257.35</t>
  </si>
  <si>
    <t>-302.19</t>
  </si>
  <si>
    <t>-482.16</t>
  </si>
  <si>
    <t>-152.4</t>
  </si>
  <si>
    <t>(EBITDA - Capex) / Interest Expense</t>
  </si>
  <si>
    <t>-182.66</t>
  </si>
  <si>
    <t>-284.84</t>
  </si>
  <si>
    <t>-335.99</t>
  </si>
  <si>
    <t>-550.41</t>
  </si>
  <si>
    <t>-177.76</t>
  </si>
  <si>
    <t>Total Debt / EBITDA</t>
  </si>
  <si>
    <t>-0.16</t>
  </si>
  <si>
    <t>-0.1</t>
  </si>
  <si>
    <t>-0.09</t>
  </si>
  <si>
    <t>-0.12</t>
  </si>
  <si>
    <t>Net Debt / EBITDA</t>
  </si>
  <si>
    <t>3.99</t>
  </si>
  <si>
    <t>2.67</t>
  </si>
  <si>
    <t>11.04</t>
  </si>
  <si>
    <t>3.11</t>
  </si>
  <si>
    <t>2.16</t>
  </si>
  <si>
    <t>Total Debt / (EBITDA - Capex)</t>
  </si>
  <si>
    <t>-0.14</t>
  </si>
  <si>
    <t>-0.08</t>
  </si>
  <si>
    <t>Net Debt / (EBITDA - Capex)</t>
  </si>
  <si>
    <t>3.32</t>
  </si>
  <si>
    <t>2.41</t>
  </si>
  <si>
    <t>9.93</t>
  </si>
  <si>
    <t>2.72</t>
  </si>
  <si>
    <t>1.86</t>
  </si>
  <si>
    <t>Growth Over Prior Year</t>
  </si>
  <si>
    <t>Total Revenues, 1 Yr. Growth %</t>
  </si>
  <si>
    <t>6.2</t>
  </si>
  <si>
    <t>182.87</t>
  </si>
  <si>
    <t>-0.5</t>
  </si>
  <si>
    <t>-26.24</t>
  </si>
  <si>
    <t>Gross Profit, 1 Yr. Growth %</t>
  </si>
  <si>
    <t>-231.13</t>
  </si>
  <si>
    <t>-325.01</t>
  </si>
  <si>
    <t>-159.28</t>
  </si>
  <si>
    <t>20.58</t>
  </si>
  <si>
    <t>EBITDA, 1 Yr. Growth %</t>
  </si>
  <si>
    <t>189.71</t>
  </si>
  <si>
    <t>163.02</t>
  </si>
  <si>
    <t>211.61</t>
  </si>
  <si>
    <t>1.64</t>
  </si>
  <si>
    <t>EBITA, 1 Yr. Growth %</t>
  </si>
  <si>
    <t>183.96</t>
  </si>
  <si>
    <t>162.26</t>
  </si>
  <si>
    <t>209.01</t>
  </si>
  <si>
    <t>4.21</t>
  </si>
  <si>
    <t>EBIT, 1 Yr. Growth %</t>
  </si>
  <si>
    <t>183.62</t>
  </si>
  <si>
    <t>171.46</t>
  </si>
  <si>
    <t>206.78</t>
  </si>
  <si>
    <t>4.09</t>
  </si>
  <si>
    <t>Earnings From Cont. Operations, 1 Yr. Growth %</t>
  </si>
  <si>
    <t>252.75</t>
  </si>
  <si>
    <t>120.94</t>
  </si>
  <si>
    <t>141.17</t>
  </si>
  <si>
    <t>22.94</t>
  </si>
  <si>
    <t>Net Income, 1 Yr. Growth %</t>
  </si>
  <si>
    <t>Normalized Net Income, 1 Yr. Growth %</t>
  </si>
  <si>
    <t>203.07</t>
  </si>
  <si>
    <t>125.58</t>
  </si>
  <si>
    <t>155.73</t>
  </si>
  <si>
    <t>15.25</t>
  </si>
  <si>
    <t>Diluted EPS Before Extra, 1 Yr. Growth %</t>
  </si>
  <si>
    <t>35.45</t>
  </si>
  <si>
    <t>-1.5</t>
  </si>
  <si>
    <t>20.88</t>
  </si>
  <si>
    <t>Accounts Receivable, 1 Yr. Growth %</t>
  </si>
  <si>
    <t>-70.67</t>
  </si>
  <si>
    <t>153.65</t>
  </si>
  <si>
    <t>-53.21</t>
  </si>
  <si>
    <t>382.4</t>
  </si>
  <si>
    <t>Inventory, 1 Yr. Growth %</t>
  </si>
  <si>
    <t>-86.07</t>
  </si>
  <si>
    <t>Net Property, Plant and Equip., 1 Yr. Growth %</t>
  </si>
  <si>
    <t>163.04</t>
  </si>
  <si>
    <t>66.32</t>
  </si>
  <si>
    <t>277.44</t>
  </si>
  <si>
    <t>28.65</t>
  </si>
  <si>
    <t>Total Assets, 1 Yr. Growth %</t>
  </si>
  <si>
    <t>87.43</t>
  </si>
  <si>
    <t>724.28</t>
  </si>
  <si>
    <t>1.4</t>
  </si>
  <si>
    <t>-21.38</t>
  </si>
  <si>
    <t>Tangible Book Value, 1 Yr. Growth %</t>
  </si>
  <si>
    <t>167.98</t>
  </si>
  <si>
    <t>801.03</t>
  </si>
  <si>
    <t>-16.31</t>
  </si>
  <si>
    <t>-26.85</t>
  </si>
  <si>
    <t>Common Equity, 1 Yr. Growth %</t>
  </si>
  <si>
    <t>165.36</t>
  </si>
  <si>
    <t>868.53</t>
  </si>
  <si>
    <t>-15.51</t>
  </si>
  <si>
    <t>-25.72</t>
  </si>
  <si>
    <t>Cash From Operations, 1 Yr. Growth %</t>
  </si>
  <si>
    <t>-405.1</t>
  </si>
  <si>
    <t>-68.73</t>
  </si>
  <si>
    <t>802.8</t>
  </si>
  <si>
    <t>94.34</t>
  </si>
  <si>
    <t>Capital Expenditures, 1 Yr. Growth %</t>
  </si>
  <si>
    <t>54.81</t>
  </si>
  <si>
    <t>138.83</t>
  </si>
  <si>
    <t>296.49</t>
  </si>
  <si>
    <t>18.19</t>
  </si>
  <si>
    <t>Levered Free Cash Flow, 1 Yr. Growth %</t>
  </si>
  <si>
    <t>-33.26</t>
  </si>
  <si>
    <t>671.87</t>
  </si>
  <si>
    <t>62.63</t>
  </si>
  <si>
    <t>Unlevered Free Cash Flow, 1 Yr. Growth %</t>
  </si>
  <si>
    <t>-33.76</t>
  </si>
  <si>
    <t>678.42</t>
  </si>
  <si>
    <t>62.19</t>
  </si>
  <si>
    <t>Compound Annual Growth Rate Over Two Years</t>
  </si>
  <si>
    <t>Total Revenues, 2 Yr. CAGR %</t>
  </si>
  <si>
    <t>73.33</t>
  </si>
  <si>
    <t>67.77</t>
  </si>
  <si>
    <t>-14.33</t>
  </si>
  <si>
    <t>Gross Profit, 2 Yr. CAGR %</t>
  </si>
  <si>
    <t>71.77</t>
  </si>
  <si>
    <t>15.49</t>
  </si>
  <si>
    <t>-15.46</t>
  </si>
  <si>
    <t>EBITDA, 2 Yr. CAGR %</t>
  </si>
  <si>
    <t>170.5</t>
  </si>
  <si>
    <t>186.34</t>
  </si>
  <si>
    <t>75.94</t>
  </si>
  <si>
    <t>EBITA, 2 Yr. CAGR %</t>
  </si>
  <si>
    <t>167.28</t>
  </si>
  <si>
    <t>184.73</t>
  </si>
  <si>
    <t>77.46</t>
  </si>
  <si>
    <t>EBIT, 2 Yr. CAGR %</t>
  </si>
  <si>
    <t>171.69</t>
  </si>
  <si>
    <t>188.58</t>
  </si>
  <si>
    <t>76.77</t>
  </si>
  <si>
    <t>Earnings From Cont. Operations, 2 Yr. CAGR %</t>
  </si>
  <si>
    <t>179.17</t>
  </si>
  <si>
    <t>130.83</t>
  </si>
  <si>
    <t>72.19</t>
  </si>
  <si>
    <t>Net Income, 2 Yr. CAGR %</t>
  </si>
  <si>
    <t>Normalized Net Income, 2 Yr. CAGR %</t>
  </si>
  <si>
    <t>161.47</t>
  </si>
  <si>
    <t>140.18</t>
  </si>
  <si>
    <t>69.84</t>
  </si>
  <si>
    <t>Diluted EPS Before Extra, 2 Yr. CAGR %</t>
  </si>
  <si>
    <t>115.54</t>
  </si>
  <si>
    <t>15.5</t>
  </si>
  <si>
    <t>9.12</t>
  </si>
  <si>
    <t>Accounts Receivable, 2 Yr. CAGR %</t>
  </si>
  <si>
    <t>-13.74</t>
  </si>
  <si>
    <t>8.94</t>
  </si>
  <si>
    <t>50.23</t>
  </si>
  <si>
    <t>Net Property, Plant and Equip., 2 Yr. CAGR %</t>
  </si>
  <si>
    <t>109.16</t>
  </si>
  <si>
    <t>150.55</t>
  </si>
  <si>
    <t>120.36</t>
  </si>
  <si>
    <t>Total Assets, 2 Yr. CAGR %</t>
  </si>
  <si>
    <t>293.06</t>
  </si>
  <si>
    <t>189.11</t>
  </si>
  <si>
    <t>-10.72</t>
  </si>
  <si>
    <t>Tangible Book Value, 2 Yr. CAGR %</t>
  </si>
  <si>
    <t>391.39</t>
  </si>
  <si>
    <t>174.6</t>
  </si>
  <si>
    <t>-21.76</t>
  </si>
  <si>
    <t>Common Equity, 2 Yr. CAGR %</t>
  </si>
  <si>
    <t>406.96</t>
  </si>
  <si>
    <t>186.05</t>
  </si>
  <si>
    <t>-20.78</t>
  </si>
  <si>
    <t>Cash From Operations, 2 Yr. CAGR %</t>
  </si>
  <si>
    <t>-2.32</t>
  </si>
  <si>
    <t>68.03</t>
  </si>
  <si>
    <t>318.86</t>
  </si>
  <si>
    <t>Capital Expenditures, 2 Yr. CAGR %</t>
  </si>
  <si>
    <t>92.29</t>
  </si>
  <si>
    <t>207.73</t>
  </si>
  <si>
    <t>116.48</t>
  </si>
  <si>
    <t>Levered Free Cash Flow, 2 Yr. CAGR %</t>
  </si>
  <si>
    <t>126.97</t>
  </si>
  <si>
    <t>240.83</t>
  </si>
  <si>
    <t>Unlevered Free Cash Flow, 2 Yr. CAGR %</t>
  </si>
  <si>
    <t>127.08</t>
  </si>
  <si>
    <t>241.66</t>
  </si>
  <si>
    <t>Compound Annual Growth Rate Over Three Years</t>
  </si>
  <si>
    <t>Total Revenues, 3 Yr. CAGR %</t>
  </si>
  <si>
    <t>44.05</t>
  </si>
  <si>
    <t>27.57</t>
  </si>
  <si>
    <t>Gross Profit, 3 Yr. CAGR %</t>
  </si>
  <si>
    <t>20.48</t>
  </si>
  <si>
    <t>17.16</t>
  </si>
  <si>
    <t>EBITDA, 3 Yr. CAGR %</t>
  </si>
  <si>
    <t>183.56</t>
  </si>
  <si>
    <t>102.74</t>
  </si>
  <si>
    <t>EBITA, 3 Yr. CAGR %</t>
  </si>
  <si>
    <t>180.53</t>
  </si>
  <si>
    <t>103.67</t>
  </si>
  <si>
    <t>EBIT, 3 Yr. CAGR %</t>
  </si>
  <si>
    <t>182.91</t>
  </si>
  <si>
    <t>105.42</t>
  </si>
  <si>
    <t>Earnings From Cont. Operations, 3 Yr. CAGR %</t>
  </si>
  <si>
    <t>165.88</t>
  </si>
  <si>
    <t>87.11</t>
  </si>
  <si>
    <t>Net Income, 3 Yr. CAGR %</t>
  </si>
  <si>
    <t>Normalized Net Income, 3 Yr. CAGR %</t>
  </si>
  <si>
    <t>159.54</t>
  </si>
  <si>
    <t>88.04</t>
  </si>
  <si>
    <t>Diluted EPS Before Extra, 3 Yr. CAGR %</t>
  </si>
  <si>
    <t>66.02</t>
  </si>
  <si>
    <t>17.27</t>
  </si>
  <si>
    <t>Accounts Receivable, 3 Yr. CAGR %</t>
  </si>
  <si>
    <t>-29.65</t>
  </si>
  <si>
    <t>78.89</t>
  </si>
  <si>
    <t>Net Property, Plant and Equip., 3 Yr. CAGR %</t>
  </si>
  <si>
    <t>154.64</t>
  </si>
  <si>
    <t>100.63</t>
  </si>
  <si>
    <t>Total Assets, 3 Yr. CAGR %</t>
  </si>
  <si>
    <t>150.22</t>
  </si>
  <si>
    <t>87.3</t>
  </si>
  <si>
    <t>Tangible Book Value, 3 Yr. CAGR %</t>
  </si>
  <si>
    <t>172.38</t>
  </si>
  <si>
    <t>76.69</t>
  </si>
  <si>
    <t>Common Equity, 3 Yr. CAGR %</t>
  </si>
  <si>
    <t>178.98</t>
  </si>
  <si>
    <t>82.5</t>
  </si>
  <si>
    <t>Cash From Operations, 3 Yr. CAGR %</t>
  </si>
  <si>
    <t>104.99</t>
  </si>
  <si>
    <t>76.38</t>
  </si>
  <si>
    <t>Capital Expenditures, 3 Yr. CAGR %</t>
  </si>
  <si>
    <t>144.74</t>
  </si>
  <si>
    <t>123.68</t>
  </si>
  <si>
    <t>Levered Free Cash Flow, 3 Yr. CAGR %</t>
  </si>
  <si>
    <t>103.1</t>
  </si>
  <si>
    <t>Unlevered Free Cash Flow, 3 Yr. CAGR %</t>
  </si>
  <si>
    <t>102.98</t>
  </si>
  <si>
    <t>2021</t>
  </si>
  <si>
    <t>2022</t>
  </si>
  <si>
    <t>2023</t>
  </si>
  <si>
    <t>Capitalization
                                    1</t>
  </si>
  <si>
    <t>1,757</t>
  </si>
  <si>
    <t>543.6</t>
  </si>
  <si>
    <t>628.7</t>
  </si>
  <si>
    <t>Change</t>
  </si>
  <si>
    <t>-</t>
  </si>
  <si>
    <t>-69.06%</t>
  </si>
  <si>
    <t>15.67%</t>
  </si>
  <si>
    <t>Enterprise Value (EV)
                                    1</t>
  </si>
  <si>
    <t>1,200</t>
  </si>
  <si>
    <t>51.65</t>
  </si>
  <si>
    <t>284.6</t>
  </si>
  <si>
    <t>-95.69%</t>
  </si>
  <si>
    <t>451%</t>
  </si>
  <si>
    <t>P/E ratio</t>
  </si>
  <si>
    <t>-14.8x</t>
  </si>
  <si>
    <t>-4.55x</t>
  </si>
  <si>
    <t>-4.28x</t>
  </si>
  <si>
    <t>PBR</t>
  </si>
  <si>
    <t>3.11x</t>
  </si>
  <si>
    <t>1.14x</t>
  </si>
  <si>
    <t>1.78x</t>
  </si>
  <si>
    <t>PEG</t>
  </si>
  <si>
    <t>-0x</t>
  </si>
  <si>
    <t>3.03x</t>
  </si>
  <si>
    <t>-0.2x</t>
  </si>
  <si>
    <t>Capitalization / Revenue</t>
  </si>
  <si>
    <t>64.2x</t>
  </si>
  <si>
    <t>20x</t>
  </si>
  <si>
    <t>31.3x</t>
  </si>
  <si>
    <t>EV / Revenue</t>
  </si>
  <si>
    <t>43.9x</t>
  </si>
  <si>
    <t>1.9x</t>
  </si>
  <si>
    <t>14.2x</t>
  </si>
  <si>
    <t>EV / EBITDA</t>
  </si>
  <si>
    <t>-23.4x</t>
  </si>
  <si>
    <t>-0.32x</t>
  </si>
  <si>
    <t>-1.75x</t>
  </si>
  <si>
    <t>EV / EBIT</t>
  </si>
  <si>
    <t>-22x</t>
  </si>
  <si>
    <t>-0.31x</t>
  </si>
  <si>
    <t>-1.63x</t>
  </si>
  <si>
    <t>EV / FCF</t>
  </si>
  <si>
    <t>-129,355,541x</t>
  </si>
  <si>
    <t>-721,479x</t>
  </si>
  <si>
    <t>-2,444,350x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</si>
  <si>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</si>
  <si>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</si>
  <si>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</si>
  <si>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</si>
  <si>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</si>
  <si>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-0.9871</t>
  </si>
  <si>
    <t>-0.9722</t>
  </si>
  <si>
    <t>-1.175</t>
  </si>
  <si>
    <t>Distribution rate</t>
  </si>
  <si>
    <t>Net sales
                                    1</t>
  </si>
  <si>
    <t>27.36</t>
  </si>
  <si>
    <t>27.22</t>
  </si>
  <si>
    <t>20.08</t>
  </si>
  <si>
    <t>EBITDA
                                    1</t>
  </si>
  <si>
    <t>-51.31</t>
  </si>
  <si>
    <t>-159.9</t>
  </si>
  <si>
    <t>-162.5</t>
  </si>
  <si>
    <t>EBIT
                                    1</t>
  </si>
  <si>
    <t>-54.64</t>
  </si>
  <si>
    <t>-167.6</t>
  </si>
  <si>
    <t>-174.5</t>
  </si>
  <si>
    <t>Net income
                                    1</t>
  </si>
  <si>
    <t>-49.23</t>
  </si>
  <si>
    <t>-118.7</t>
  </si>
  <si>
    <t>-146</t>
  </si>
  <si>
    <t>Net Debt
                                    1</t>
  </si>
  <si>
    <t>-557</t>
  </si>
  <si>
    <t>-491.9</t>
  </si>
  <si>
    <t>-344.1</t>
  </si>
  <si>
    <t>Reference price
                                    2</t>
  </si>
  <si>
    <t>14.593</t>
  </si>
  <si>
    <t>4.424</t>
  </si>
  <si>
    <t>5.032</t>
  </si>
  <si>
    <t>Nbr of stocks (in thousands)</t>
  </si>
  <si>
    <t>120,388</t>
  </si>
  <si>
    <t>122,878</t>
  </si>
  <si>
    <t>124,940</t>
  </si>
  <si>
    <t>Announcement Date</t>
  </si>
  <si>
    <t>3/23/22</t>
  </si>
  <si>
    <t>3/23/23</t>
  </si>
  <si>
    <t>3/21/24</t>
  </si>
  <si>
    <t>address1</t>
  </si>
  <si>
    <t>The SchrOedinger Building</t>
  </si>
  <si>
    <t>address2</t>
  </si>
  <si>
    <t>Oxford Science Park</t>
  </si>
  <si>
    <t>city</t>
  </si>
  <si>
    <t>Oxford</t>
  </si>
  <si>
    <t>zip</t>
  </si>
  <si>
    <t>OX4 4GE</t>
  </si>
  <si>
    <t>country</t>
  </si>
  <si>
    <t>phone</t>
  </si>
  <si>
    <t>44 18 6581 8941</t>
  </si>
  <si>
    <t>website</t>
  </si>
  <si>
    <t>https://www.exscientia.ai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</si>
  <si>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</si>
  <si>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</si>
  <si>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</si>
  <si>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</si>
  <si>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</si>
  <si>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</si>
  <si>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</si>
  <si>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</si>
  <si>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</si>
  <si>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</si>
  <si>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</si>
  <si>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Exscientia plc, an artificial intelligence (AI) driven Pharma-tech company, engages in design and develop differentiated medicines for diseases with high unmet patient needs. The company's lead product candidate GTAEXS617, a CDK7 inhibitor, which is currently in a Phase 1/2 trial to manage the potential toxicities associated with CDK7 as well as optimizing pharmacokinetics for maximizing on-target efficacy. It is also involved in the development of EXS4318, a PKC-theta inhibitor, under Phase 1 clinical trial for inflammation and immunology indications; EXS74539, a LSD1 inhibitor, under preclinical studies for SCLC, AML, and potential additional indications; EXS73565, a MALT1 inhibitor, under preclinical studies for multiple hematology indications; and DSP-0038, currently in Phase 1 studies. The company has collaboration agreements with Merck KGaA, Bristol Myers Squibb, Sanofi, Bill &amp; Melinda Gates Foundation, Charité _x0096_ Universitätsmedizin Berlin, Rallybio, and GT Apeiron Therapeutics. Exscientia plc was founded in 2012 and is headquartered in Oxford, the United Kingdom.</t>
  </si>
  <si>
    <t>fullTimeEmployees</t>
  </si>
  <si>
    <t>companyOfficers</t>
  </si>
  <si>
    <t>[{'maxAge': 1, 'name': 'Dr. David  Hallett Ph.D.', 'age': 54, 'title': 'Chief Scientific Officer, Interim CEO, Principal Executive Officer &amp; Executive Director', 'yearBorn': 1969, 'exercisedValue': 0, 'unexercisedValue': 0}, {'maxAge': 1, 'name': 'Mr. Ben R. Taylor', 'age': 46, 'title': 'CFO, Chief Strategy Officer &amp; Executive Director', 'yearBorn': 1977, 'fiscalYear': 2023, 'totalPay': 558080, 'exercisedValue': 0, 'unexercisedValue': 0}, {'maxAge': 1, 'name': 'Dr. John P. Overington Ph.D.', 'title': 'Chief Technology Officer', 'fiscalYear': 2023, 'exercisedValue': 0, 'unexercisedValue': 0}, {'maxAge': 1, 'name': 'Ms. Sara  Sherman', 'title': 'Vice President of Investor Relations', 'fiscalYear': 2023, 'exercisedValue': 0, 'unexercisedValue': 0}, {'maxAge': 1, 'name': 'Mr. Dan  Ireland', 'title': 'Executive VP of Legal &amp; Company Secretary', 'fiscalYear': 2023, 'exercisedValue': 0, 'unexercisedValue': 0}, {'maxAge': 1, 'name': 'Mr. Parker  Moss', 'title': 'Executive Vice President of Corporate Development', 'fiscalYear': 2023, 'exercisedValue': 0, 'unexercisedValue': 0}, {'maxAge': 1, 'name': 'Ms. Caroline  Rowland', 'title': 'Chief People Officer', 'fiscalYear': 2023, 'exercisedValue': 0, 'unexercisedValue': 0}, {'maxAge': 1, 'name': 'Mr. Richard  Law', 'title': 'Chief Business Officer', 'fiscalYear': 2023, 'exercisedValue': 0, 'unexercisedValue': 0}, {'maxAge': 1, 'name': 'Mr. Nikolaus  Krall', 'title': 'Executive Vice President of Precision Medicine', 'fiscalYear': 2023, 'exercisedValue': 0, 'unexercisedValue': 0}, {'maxAge': 1, 'name': 'Dr. Marie-Louise Helena Fjallskog M.D., Ph.D.', 'age': 59, 'title': 'Interim Chief Medical Officer &amp; Clinical Development Lead', 'yearBorn': 1964,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</si>
  <si>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</si>
  <si>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</si>
  <si>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</si>
  <si>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</si>
  <si>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</si>
  <si>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</si>
  <si>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</si>
  <si>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</si>
  <si>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</si>
  <si>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</si>
  <si>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</si>
  <si>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</si>
  <si>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</si>
  <si>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</si>
  <si>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</si>
  <si>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</si>
  <si>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</si>
  <si>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</si>
  <si>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</si>
  <si>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</si>
  <si>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</si>
  <si>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</si>
  <si>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</si>
  <si>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</si>
  <si>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</si>
  <si>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</si>
  <si>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</si>
  <si>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</si>
  <si>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</si>
  <si>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</si>
  <si>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</si>
  <si>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</si>
  <si>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</si>
  <si>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</si>
  <si>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</si>
  <si>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</si>
  <si>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</si>
  <si>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</si>
  <si>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</si>
  <si>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</si>
  <si>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</si>
  <si>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</si>
  <si>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</si>
  <si>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</si>
  <si>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</si>
  <si>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</si>
  <si>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</si>
  <si>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</si>
  <si>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</si>
  <si>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</si>
  <si>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</si>
  <si>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</si>
  <si>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</si>
  <si>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</si>
  <si>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</si>
  <si>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</si>
  <si>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</si>
  <si>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</si>
  <si>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Exscientia Plc</t>
  </si>
  <si>
    <t>longName</t>
  </si>
  <si>
    <t>Exscientia plc</t>
  </si>
  <si>
    <t>firstTradeDateEpochUtc</t>
  </si>
  <si>
    <t>timeZoneFullName</t>
  </si>
  <si>
    <t>America/New_York</t>
  </si>
  <si>
    <t>timeZoneShortName</t>
  </si>
  <si>
    <t>EST</t>
  </si>
  <si>
    <t>uuid</t>
  </si>
  <si>
    <t>338b7c25-91d3-36d5-9c38-0f21999063b2</t>
  </si>
  <si>
    <t>messageBoardId</t>
  </si>
  <si>
    <t>finmb_408328234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</si>
  <si>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</si>
  <si>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</si>
  <si>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</si>
  <si>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</si>
  <si>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</si>
  <si>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</si>
  <si>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</si>
  <si>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</si>
  <si>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</si>
  <si>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</si>
  <si>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</si>
  <si>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</si>
  <si>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</si>
  <si>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</si>
  <si>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</si>
  <si>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</si>
  <si>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</si>
  <si>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</si>
  <si>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</si>
  <si>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</si>
  <si>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</si>
  <si>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</si>
  <si>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</si>
  <si>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</si>
  <si>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</si>
  <si>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</si>
  <si>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</si>
  <si>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GBP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</si>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</sst>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xscientia.ai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-58.34625305383556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6.33178496E8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1.953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-8.451196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-7.32</v>
      </c>
      <c r="C2" s="1">
        <v>-26.84</v>
      </c>
      <c r="D2" s="1">
        <v>-59.78</v>
      </c>
      <c r="E2" s="1">
        <v>-145.18</v>
      </c>
      <c r="F2" s="1">
        <v>-178.12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67.1</v>
      </c>
      <c r="C3" s="1">
        <v>1.22</v>
      </c>
      <c r="D3" s="1">
        <v>2.44</v>
      </c>
      <c r="E3" s="1">
        <v>4.88</v>
      </c>
      <c r="F3" s="1">
        <v>12.2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1.22</v>
      </c>
      <c r="C4" s="1">
        <v>1.22</v>
      </c>
      <c r="D4" s="1">
        <v>1.22</v>
      </c>
      <c r="E4" s="1">
        <v>4.88</v>
      </c>
      <c r="F4" s="1">
        <v>4.88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69.53999999999999</v>
      </c>
      <c r="C5" s="1">
        <v>1.22</v>
      </c>
      <c r="D5" s="1">
        <v>4.88</v>
      </c>
      <c r="E5" s="1">
        <v>10.98</v>
      </c>
      <c r="F5" s="1">
        <v>18.3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1.22</v>
      </c>
      <c r="E6" s="1">
        <v>1.22</v>
      </c>
      <c r="F6" s="1">
        <v>6.1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1.22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10.98</v>
      </c>
      <c r="C8" s="1">
        <v>1.22</v>
      </c>
      <c r="D8" s="1">
        <v>1.22</v>
      </c>
      <c r="E8" s="1">
        <v>84.17999999999999</v>
      </c>
      <c r="F8" s="1">
        <v>1.22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86.62</v>
      </c>
      <c r="C9" s="1">
        <v>2.44</v>
      </c>
      <c r="D9" s="1">
        <v>12.2</v>
      </c>
      <c r="E9" s="1">
        <v>36.6</v>
      </c>
      <c r="F9" s="1">
        <v>29.28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-2.44</v>
      </c>
      <c r="C10" s="1">
        <v>23.18</v>
      </c>
      <c r="D10" s="1">
        <v>-13.42</v>
      </c>
      <c r="E10" s="1">
        <v>-64.66</v>
      </c>
      <c r="F10" s="1">
        <v>7.32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-1.22</v>
      </c>
      <c r="C11" s="1">
        <v>1.22</v>
      </c>
      <c r="D11" s="1">
        <v>-69.53999999999999</v>
      </c>
      <c r="E11" s="1">
        <v>80.52</v>
      </c>
      <c r="F11" s="1">
        <v>-6.1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-21.96</v>
      </c>
      <c r="E12" s="1">
        <v>36.6</v>
      </c>
      <c r="F12" s="1">
        <v>6.1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-4.88</v>
      </c>
      <c r="C13" s="1">
        <v>1.22</v>
      </c>
      <c r="D13" s="1">
        <v>2.44</v>
      </c>
      <c r="E13" s="1">
        <v>20.74</v>
      </c>
      <c r="F13" s="1">
        <v>-17.08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18.3</v>
      </c>
      <c r="C14" s="1">
        <v>-4.88</v>
      </c>
      <c r="D14" s="1">
        <v>42.7</v>
      </c>
      <c r="E14" s="1">
        <v>62.22</v>
      </c>
      <c r="F14" s="1">
        <v>-6.1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1.22</v>
      </c>
      <c r="C15" s="1">
        <v>-1.22</v>
      </c>
      <c r="D15" s="1">
        <v>76.86</v>
      </c>
      <c r="E15" s="1">
        <v>1.22</v>
      </c>
      <c r="F15" s="1">
        <v>4.88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8.54</v>
      </c>
      <c r="C16" s="1">
        <v>-25.62</v>
      </c>
      <c r="D16" s="1">
        <v>-7.32</v>
      </c>
      <c r="E16" s="1">
        <v>-73.2</v>
      </c>
      <c r="F16" s="1">
        <v>-143.96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-1.22</v>
      </c>
      <c r="C17" s="1">
        <v>-2.44</v>
      </c>
      <c r="D17" s="1">
        <v>-6.1</v>
      </c>
      <c r="E17" s="1">
        <v>-26.84</v>
      </c>
      <c r="F17" s="1">
        <v>-31.72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-21.96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-20.74</v>
      </c>
      <c r="C19" s="1">
        <v>0.0</v>
      </c>
      <c r="D19" s="1">
        <v>-1.22</v>
      </c>
      <c r="E19" s="1">
        <v>-6.1</v>
      </c>
      <c r="F19" s="1">
        <v>-24.4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-1.22</v>
      </c>
      <c r="D20" s="1">
        <v>-1.22</v>
      </c>
      <c r="E20" s="1">
        <v>-122.0</v>
      </c>
      <c r="F20" s="1">
        <v>6.1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-1.22</v>
      </c>
      <c r="C21" s="1">
        <v>-3.66</v>
      </c>
      <c r="D21" s="1">
        <v>-31.72</v>
      </c>
      <c r="E21" s="1">
        <v>-150.06</v>
      </c>
      <c r="F21" s="1">
        <v>-25.62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-19.52</v>
      </c>
      <c r="C22" s="1">
        <v>-57.34</v>
      </c>
      <c r="D22" s="1">
        <v>-107.36</v>
      </c>
      <c r="E22" s="1">
        <v>-1.22</v>
      </c>
      <c r="F22" s="1">
        <v>-3.66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-19.52</v>
      </c>
      <c r="C23" s="1">
        <v>-57.34</v>
      </c>
      <c r="D23" s="1">
        <v>-107.36</v>
      </c>
      <c r="E23" s="1">
        <v>-1.22</v>
      </c>
      <c r="F23" s="1">
        <v>-3.66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1.22</v>
      </c>
      <c r="C24" s="1">
        <v>68.32</v>
      </c>
      <c r="D24" s="1">
        <v>651.48</v>
      </c>
      <c r="E24" s="1">
        <v>2.44</v>
      </c>
      <c r="F24" s="1">
        <v>3.66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-2.44</v>
      </c>
      <c r="F25" s="1">
        <v>-29.28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-17.08</v>
      </c>
      <c r="C26" s="1">
        <v>68.32</v>
      </c>
      <c r="D26" s="1">
        <v>650.26</v>
      </c>
      <c r="E26" s="1">
        <v>-4.88</v>
      </c>
      <c r="F26" s="1">
        <v>-3.66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-10.98</v>
      </c>
      <c r="E27" s="1">
        <v>35.38</v>
      </c>
      <c r="F27" s="1">
        <v>-2.44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6.1</v>
      </c>
      <c r="C28" s="1">
        <v>37.82</v>
      </c>
      <c r="D28" s="1">
        <v>610.0</v>
      </c>
      <c r="E28" s="1">
        <v>-192.76</v>
      </c>
      <c r="F28" s="1">
        <v>-176.9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1.22</v>
      </c>
      <c r="E30" s="1">
        <v>2.44</v>
      </c>
      <c r="F30" s="1">
        <v>1.22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-13.42</v>
      </c>
      <c r="C31" s="1">
        <v>-3.66</v>
      </c>
      <c r="D31" s="1">
        <v>-36.6</v>
      </c>
      <c r="E31" s="1">
        <v>-3.66</v>
      </c>
      <c r="F31" s="1">
        <v>-35.38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-18.3</v>
      </c>
      <c r="D32" s="1">
        <v>-10.98</v>
      </c>
      <c r="E32" s="1">
        <v>-86.62</v>
      </c>
      <c r="F32" s="1">
        <v>-141.52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-18.3</v>
      </c>
      <c r="D33" s="1">
        <v>-10.98</v>
      </c>
      <c r="E33" s="1">
        <v>-86.62</v>
      </c>
      <c r="F33" s="1">
        <v>-141.52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2.44</v>
      </c>
      <c r="D34" s="1">
        <v>-20.74</v>
      </c>
      <c r="E34" s="1">
        <v>-18.3</v>
      </c>
      <c r="F34" s="1">
        <v>24.4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-19.52</v>
      </c>
      <c r="C35" s="1">
        <v>-57.34</v>
      </c>
      <c r="D35" s="1">
        <v>-107.36</v>
      </c>
      <c r="E35" s="1">
        <v>-1.22</v>
      </c>
      <c r="F35" s="1">
        <v>-3.66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37.82</v>
      </c>
      <c r="C3" s="1">
        <v>75.64</v>
      </c>
      <c r="D3" s="1">
        <v>685.64</v>
      </c>
      <c r="E3" s="1">
        <v>494.1</v>
      </c>
      <c r="F3" s="1">
        <v>315.98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0.0</v>
      </c>
      <c r="C4" s="1">
        <v>0.0</v>
      </c>
      <c r="D4" s="1">
        <v>0.0</v>
      </c>
      <c r="E4" s="1">
        <v>123.22</v>
      </c>
      <c r="F4" s="1">
        <v>126.88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37.82</v>
      </c>
      <c r="C5" s="1">
        <v>75.64</v>
      </c>
      <c r="D5" s="1">
        <v>685.64</v>
      </c>
      <c r="E5" s="1">
        <v>617.3199999999999</v>
      </c>
      <c r="F5" s="1">
        <v>442.86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2.44</v>
      </c>
      <c r="C6" s="1">
        <v>70.76</v>
      </c>
      <c r="D6" s="1">
        <v>1.22</v>
      </c>
      <c r="E6" s="1">
        <v>84.17999999999999</v>
      </c>
      <c r="F6" s="1">
        <v>3.66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3.66</v>
      </c>
      <c r="C7" s="1">
        <v>4.88</v>
      </c>
      <c r="D7" s="1">
        <v>17.08</v>
      </c>
      <c r="E7" s="1">
        <v>50.02</v>
      </c>
      <c r="F7" s="1">
        <v>39.04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6.1</v>
      </c>
      <c r="C8" s="1">
        <v>4.88</v>
      </c>
      <c r="D8" s="1">
        <v>19.52</v>
      </c>
      <c r="E8" s="1">
        <v>51.24</v>
      </c>
      <c r="F8" s="1">
        <v>42.7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0.0</v>
      </c>
      <c r="C9" s="1">
        <v>0.0</v>
      </c>
      <c r="D9" s="1">
        <v>42.7</v>
      </c>
      <c r="E9" s="1">
        <v>6.1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61.0</v>
      </c>
      <c r="C10" s="1">
        <v>1.22</v>
      </c>
      <c r="D10" s="1">
        <v>3.66</v>
      </c>
      <c r="E10" s="1">
        <v>6.1</v>
      </c>
      <c r="F10" s="1">
        <v>6.1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45.14</v>
      </c>
      <c r="C11" s="1">
        <v>82.96</v>
      </c>
      <c r="D11" s="1">
        <v>710.04</v>
      </c>
      <c r="E11" s="1">
        <v>675.88</v>
      </c>
      <c r="F11" s="1">
        <v>494.1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3.66</v>
      </c>
      <c r="C12" s="1">
        <v>12.2</v>
      </c>
      <c r="D12" s="1">
        <v>20.74</v>
      </c>
      <c r="E12" s="1">
        <v>74.42</v>
      </c>
      <c r="F12" s="1">
        <v>107.36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-74.42</v>
      </c>
      <c r="C13" s="1">
        <v>-1.22</v>
      </c>
      <c r="D13" s="1">
        <v>-3.66</v>
      </c>
      <c r="E13" s="1">
        <v>-9.76</v>
      </c>
      <c r="F13" s="1">
        <v>-24.4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3.66</v>
      </c>
      <c r="C14" s="1">
        <v>9.76</v>
      </c>
      <c r="D14" s="1">
        <v>15.86</v>
      </c>
      <c r="E14" s="1">
        <v>63.44</v>
      </c>
      <c r="F14" s="1">
        <v>81.74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43.92</v>
      </c>
      <c r="C15" s="1">
        <v>14.64</v>
      </c>
      <c r="D15" s="1">
        <v>2.44</v>
      </c>
      <c r="E15" s="1">
        <v>2.44</v>
      </c>
      <c r="F15" s="1">
        <v>2.44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20.74</v>
      </c>
      <c r="C16" s="1">
        <v>20.74</v>
      </c>
      <c r="D16" s="1">
        <v>6.1</v>
      </c>
      <c r="E16" s="1">
        <v>7.32</v>
      </c>
      <c r="F16" s="1">
        <v>7.32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18.3</v>
      </c>
      <c r="C17" s="1">
        <v>15.86</v>
      </c>
      <c r="D17" s="1">
        <v>43.92</v>
      </c>
      <c r="E17" s="1">
        <v>40.26</v>
      </c>
      <c r="F17" s="1">
        <v>34.16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0.0</v>
      </c>
      <c r="D18" s="1">
        <v>0.0</v>
      </c>
      <c r="E18" s="1">
        <v>1.22</v>
      </c>
      <c r="F18" s="1">
        <v>84.17999999999999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0.0</v>
      </c>
      <c r="C19" s="1">
        <v>0.0</v>
      </c>
      <c r="D19" s="1">
        <v>12.2</v>
      </c>
      <c r="E19" s="1">
        <v>12.2</v>
      </c>
      <c r="F19" s="1">
        <v>80.52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50.02</v>
      </c>
      <c r="C20" s="1">
        <v>93.94</v>
      </c>
      <c r="D20" s="1">
        <v>782.02</v>
      </c>
      <c r="E20" s="1">
        <v>793.0</v>
      </c>
      <c r="F20" s="1">
        <v>623.42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2.44</v>
      </c>
      <c r="C22" s="1">
        <v>3.66</v>
      </c>
      <c r="D22" s="1">
        <v>7.32</v>
      </c>
      <c r="E22" s="1">
        <v>36.6</v>
      </c>
      <c r="F22" s="1">
        <v>13.42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82.96</v>
      </c>
      <c r="C23" s="1">
        <v>1.22</v>
      </c>
      <c r="D23" s="1">
        <v>8.54</v>
      </c>
      <c r="E23" s="1">
        <v>21.96</v>
      </c>
      <c r="F23" s="1">
        <v>26.84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26.84</v>
      </c>
      <c r="C24" s="1">
        <v>81.74</v>
      </c>
      <c r="D24" s="1">
        <v>1.22</v>
      </c>
      <c r="E24" s="1">
        <v>2.44</v>
      </c>
      <c r="F24" s="1">
        <v>2.44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0.0</v>
      </c>
      <c r="C25" s="1">
        <v>0.0</v>
      </c>
      <c r="D25" s="1">
        <v>0.0</v>
      </c>
      <c r="E25" s="1">
        <v>1.22</v>
      </c>
      <c r="F25" s="1">
        <v>13.42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14.64</v>
      </c>
      <c r="C26" s="1">
        <v>10.98</v>
      </c>
      <c r="D26" s="1">
        <v>35.38</v>
      </c>
      <c r="E26" s="1">
        <v>35.38</v>
      </c>
      <c r="F26" s="1">
        <v>30.5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37.82</v>
      </c>
      <c r="C27" s="1">
        <v>10.98</v>
      </c>
      <c r="D27" s="1">
        <v>113.46</v>
      </c>
      <c r="E27" s="1">
        <v>12.2</v>
      </c>
      <c r="F27" s="1">
        <v>4.88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19.52</v>
      </c>
      <c r="C28" s="1">
        <v>17.08</v>
      </c>
      <c r="D28" s="1">
        <v>54.9</v>
      </c>
      <c r="E28" s="1">
        <v>111.02</v>
      </c>
      <c r="F28" s="1">
        <v>79.3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0.0</v>
      </c>
      <c r="C29" s="1">
        <v>0.0</v>
      </c>
      <c r="D29" s="1">
        <v>35.38</v>
      </c>
      <c r="E29" s="1">
        <v>37.82</v>
      </c>
      <c r="F29" s="1">
        <v>36.6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107.36</v>
      </c>
      <c r="C30" s="1">
        <v>2.44</v>
      </c>
      <c r="D30" s="1">
        <v>3.66</v>
      </c>
      <c r="E30" s="1">
        <v>12.2</v>
      </c>
      <c r="F30" s="1">
        <v>19.52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2.44</v>
      </c>
      <c r="C31" s="1">
        <v>1.22</v>
      </c>
      <c r="D31" s="1">
        <v>19.52</v>
      </c>
      <c r="E31" s="1">
        <v>70.76</v>
      </c>
      <c r="F31" s="1">
        <v>79.3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0.0</v>
      </c>
      <c r="C32" s="1">
        <v>0.0</v>
      </c>
      <c r="D32" s="1">
        <v>8.54</v>
      </c>
      <c r="E32" s="1">
        <v>8.54</v>
      </c>
      <c r="F32" s="1">
        <v>6.1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0.0</v>
      </c>
      <c r="C33" s="1">
        <v>64.66</v>
      </c>
      <c r="D33" s="1">
        <v>64.66</v>
      </c>
      <c r="E33" s="1">
        <v>2.44</v>
      </c>
      <c r="F33" s="1">
        <v>2.44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23.18</v>
      </c>
      <c r="C34" s="1">
        <v>23.18</v>
      </c>
      <c r="D34" s="1">
        <v>89.06</v>
      </c>
      <c r="E34" s="1">
        <v>208.62</v>
      </c>
      <c r="F34" s="1">
        <v>189.1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0.0</v>
      </c>
      <c r="C35" s="1">
        <v>0.0</v>
      </c>
      <c r="D35" s="1">
        <v>7.32</v>
      </c>
      <c r="E35" s="1">
        <v>7.32</v>
      </c>
      <c r="F35" s="1">
        <v>7.32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39.04</v>
      </c>
      <c r="C36" s="1">
        <v>108.58</v>
      </c>
      <c r="D36" s="1">
        <v>445.3</v>
      </c>
      <c r="E36" s="1">
        <v>445.3</v>
      </c>
      <c r="F36" s="1">
        <v>445.3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-14.64</v>
      </c>
      <c r="C37" s="1">
        <v>-41.48</v>
      </c>
      <c r="D37" s="1">
        <v>165.92</v>
      </c>
      <c r="E37" s="1">
        <v>28.06</v>
      </c>
      <c r="F37" s="1">
        <v>-134.2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1.22</v>
      </c>
      <c r="C38" s="1">
        <v>3.66</v>
      </c>
      <c r="D38" s="1">
        <v>80.52</v>
      </c>
      <c r="E38" s="1">
        <v>111.02</v>
      </c>
      <c r="F38" s="1">
        <v>123.22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26.84</v>
      </c>
      <c r="C39" s="1">
        <v>70.76</v>
      </c>
      <c r="D39" s="1">
        <v>691.74</v>
      </c>
      <c r="E39" s="1">
        <v>584.38</v>
      </c>
      <c r="F39" s="1">
        <v>434.32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26.84</v>
      </c>
      <c r="C40" s="1">
        <v>70.76</v>
      </c>
      <c r="D40" s="1">
        <v>691.74</v>
      </c>
      <c r="E40" s="1">
        <v>584.38</v>
      </c>
      <c r="F40" s="1">
        <v>434.32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>
        <v>50.02</v>
      </c>
      <c r="C41" s="1">
        <v>93.94</v>
      </c>
      <c r="D41" s="1">
        <v>782.02</v>
      </c>
      <c r="E41" s="1">
        <v>793.0</v>
      </c>
      <c r="F41" s="1">
        <v>623.42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92</v>
      </c>
      <c r="B43" s="1">
        <v>120.78</v>
      </c>
      <c r="C43" s="1">
        <v>124.44</v>
      </c>
      <c r="D43" s="1">
        <v>147.62</v>
      </c>
      <c r="E43" s="1">
        <v>150.06</v>
      </c>
      <c r="F43" s="1">
        <v>153.72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120.78</v>
      </c>
      <c r="C44" s="1">
        <v>124.44</v>
      </c>
      <c r="D44" s="1">
        <v>147.62</v>
      </c>
      <c r="E44" s="1">
        <v>150.06</v>
      </c>
      <c r="F44" s="1">
        <v>153.72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 t="s">
        <v>95</v>
      </c>
      <c r="C45" s="1" t="s">
        <v>96</v>
      </c>
      <c r="D45" s="1" t="s">
        <v>97</v>
      </c>
      <c r="E45" s="1" t="s">
        <v>98</v>
      </c>
      <c r="F45" s="1" t="s">
        <v>99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25.62</v>
      </c>
      <c r="C46" s="1">
        <v>70.76</v>
      </c>
      <c r="D46" s="1">
        <v>639.28</v>
      </c>
      <c r="E46" s="1">
        <v>535.58</v>
      </c>
      <c r="F46" s="1">
        <v>391.62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 t="s">
        <v>95</v>
      </c>
      <c r="C47" s="1" t="s">
        <v>96</v>
      </c>
      <c r="D47" s="1" t="s">
        <v>102</v>
      </c>
      <c r="E47" s="1" t="s">
        <v>103</v>
      </c>
      <c r="F47" s="1" t="s">
        <v>104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1.22</v>
      </c>
      <c r="C48" s="1">
        <v>3.66</v>
      </c>
      <c r="D48" s="1">
        <v>6.1</v>
      </c>
      <c r="E48" s="1">
        <v>15.86</v>
      </c>
      <c r="F48" s="1">
        <v>21.96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-36.6</v>
      </c>
      <c r="C49" s="1">
        <v>-71.98</v>
      </c>
      <c r="D49" s="1">
        <v>-679.54</v>
      </c>
      <c r="E49" s="1">
        <v>-600.24</v>
      </c>
      <c r="F49" s="1">
        <v>-419.68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65.88</v>
      </c>
      <c r="C50" s="1">
        <v>9.76</v>
      </c>
      <c r="D50" s="1">
        <v>90.28</v>
      </c>
      <c r="E50" s="1">
        <v>3.66</v>
      </c>
      <c r="F50" s="1">
        <v>2.44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43.92</v>
      </c>
      <c r="C51" s="1">
        <v>14.64</v>
      </c>
      <c r="D51" s="1">
        <v>51.24</v>
      </c>
      <c r="E51" s="1">
        <v>0.0</v>
      </c>
      <c r="F51" s="1">
        <v>20.74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0.0</v>
      </c>
      <c r="C52" s="1">
        <v>3.66</v>
      </c>
      <c r="D52" s="1">
        <v>3.66</v>
      </c>
      <c r="E52" s="1">
        <v>0.0</v>
      </c>
      <c r="F52" s="1">
        <v>3.66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110</v>
      </c>
      <c r="B53" s="1">
        <v>0.0</v>
      </c>
      <c r="C53" s="1">
        <v>0.0</v>
      </c>
      <c r="D53" s="1">
        <v>0.0</v>
      </c>
      <c r="E53" s="1">
        <v>1.22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111</v>
      </c>
      <c r="B54" s="1">
        <v>0.0</v>
      </c>
      <c r="C54" s="1">
        <v>0.0</v>
      </c>
      <c r="D54" s="1">
        <v>42.7</v>
      </c>
      <c r="E54" s="1">
        <v>3.66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112</v>
      </c>
      <c r="B55" s="1">
        <v>1.22</v>
      </c>
      <c r="C55" s="1">
        <v>2.44</v>
      </c>
      <c r="D55" s="1">
        <v>8.54</v>
      </c>
      <c r="E55" s="1">
        <v>17.08</v>
      </c>
      <c r="F55" s="1">
        <v>36.6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113</v>
      </c>
      <c r="B56" s="1">
        <v>0.0</v>
      </c>
      <c r="C56" s="1">
        <v>0.0</v>
      </c>
      <c r="D56" s="1">
        <v>347.7</v>
      </c>
      <c r="E56" s="1">
        <v>586.8199999999999</v>
      </c>
      <c r="F56" s="1">
        <v>589.26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10.98</v>
      </c>
      <c r="C2" s="1">
        <v>10.98</v>
      </c>
      <c r="D2" s="1">
        <v>32.94</v>
      </c>
      <c r="E2" s="1">
        <v>32.94</v>
      </c>
      <c r="F2" s="1">
        <v>24.4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10.98</v>
      </c>
      <c r="C3" s="1">
        <v>10.98</v>
      </c>
      <c r="D3" s="1">
        <v>32.94</v>
      </c>
      <c r="E3" s="1">
        <v>32.94</v>
      </c>
      <c r="F3" s="1">
        <v>24.4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6.1</v>
      </c>
      <c r="C4" s="1">
        <v>17.08</v>
      </c>
      <c r="D4" s="1">
        <v>20.74</v>
      </c>
      <c r="E4" s="1">
        <v>40.26</v>
      </c>
      <c r="F4" s="1">
        <v>32.94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3.66</v>
      </c>
      <c r="C5" s="1">
        <v>-4.88</v>
      </c>
      <c r="D5" s="1">
        <v>12.2</v>
      </c>
      <c r="E5" s="1">
        <v>-7.32</v>
      </c>
      <c r="F5" s="1">
        <v>-8.54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6.1</v>
      </c>
      <c r="C6" s="1">
        <v>9.76</v>
      </c>
      <c r="D6" s="1">
        <v>29.28</v>
      </c>
      <c r="E6" s="1">
        <v>46.36</v>
      </c>
      <c r="F6" s="1">
        <v>54.9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7.32</v>
      </c>
      <c r="C7" s="1">
        <v>12.2</v>
      </c>
      <c r="D7" s="1">
        <v>53.68</v>
      </c>
      <c r="E7" s="1">
        <v>157.38</v>
      </c>
      <c r="F7" s="1">
        <v>156.16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-64.66</v>
      </c>
      <c r="C8" s="1">
        <v>-1.22</v>
      </c>
      <c r="D8" s="1">
        <v>-3.66</v>
      </c>
      <c r="E8" s="1">
        <v>-6.1</v>
      </c>
      <c r="F8" s="1">
        <v>-7.32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13.42</v>
      </c>
      <c r="C9" s="1">
        <v>21.96</v>
      </c>
      <c r="D9" s="1">
        <v>78.08</v>
      </c>
      <c r="E9" s="1">
        <v>197.64</v>
      </c>
      <c r="F9" s="1">
        <v>203.74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-9.76</v>
      </c>
      <c r="C10" s="1">
        <v>-28.06</v>
      </c>
      <c r="D10" s="1">
        <v>-65.88</v>
      </c>
      <c r="E10" s="1">
        <v>-204.96</v>
      </c>
      <c r="F10" s="1">
        <v>-212.28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-6.1</v>
      </c>
      <c r="C11" s="1">
        <v>-9.76</v>
      </c>
      <c r="D11" s="1">
        <v>-19.52</v>
      </c>
      <c r="E11" s="1">
        <v>-39.04</v>
      </c>
      <c r="F11" s="1">
        <v>-1.22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32.94</v>
      </c>
      <c r="C12" s="1">
        <v>13.42</v>
      </c>
      <c r="D12" s="1">
        <v>2.44</v>
      </c>
      <c r="E12" s="1">
        <v>6.1</v>
      </c>
      <c r="F12" s="1">
        <v>19.52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26.84</v>
      </c>
      <c r="C13" s="1">
        <v>2.44</v>
      </c>
      <c r="D13" s="1">
        <v>-17.08</v>
      </c>
      <c r="E13" s="1">
        <v>6.1</v>
      </c>
      <c r="F13" s="1">
        <v>18.3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-10.98</v>
      </c>
      <c r="C14" s="1">
        <v>-1.22</v>
      </c>
      <c r="D14" s="1">
        <v>-1.22</v>
      </c>
      <c r="E14" s="1">
        <v>-84.17999999999999</v>
      </c>
      <c r="F14" s="1">
        <v>-1.22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0.0</v>
      </c>
      <c r="C15" s="1">
        <v>0.0</v>
      </c>
      <c r="D15" s="1">
        <v>113.46</v>
      </c>
      <c r="E15" s="1">
        <v>26.84</v>
      </c>
      <c r="F15" s="1">
        <v>-1.22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0.0</v>
      </c>
      <c r="C16" s="1">
        <v>0.0</v>
      </c>
      <c r="D16" s="1">
        <v>0.0</v>
      </c>
      <c r="E16" s="1">
        <v>0.0</v>
      </c>
      <c r="F16" s="1">
        <v>-2.44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-9.76</v>
      </c>
      <c r="C17" s="1">
        <v>-29.28</v>
      </c>
      <c r="D17" s="1">
        <v>-65.88</v>
      </c>
      <c r="E17" s="1">
        <v>-172.02</v>
      </c>
      <c r="F17" s="1">
        <v>-197.64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0.0</v>
      </c>
      <c r="C18" s="1">
        <v>0.0</v>
      </c>
      <c r="D18" s="1">
        <v>-1.22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-9.76</v>
      </c>
      <c r="C19" s="1">
        <v>-29.28</v>
      </c>
      <c r="D19" s="1">
        <v>-68.32</v>
      </c>
      <c r="E19" s="1">
        <v>-172.02</v>
      </c>
      <c r="F19" s="1">
        <v>-197.64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-1.22</v>
      </c>
      <c r="C20" s="1">
        <v>-2.44</v>
      </c>
      <c r="D20" s="1">
        <v>-7.32</v>
      </c>
      <c r="E20" s="1">
        <v>-25.62</v>
      </c>
      <c r="F20" s="1">
        <v>-19.52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-7.32</v>
      </c>
      <c r="C21" s="1">
        <v>-26.84</v>
      </c>
      <c r="D21" s="1">
        <v>-59.78</v>
      </c>
      <c r="E21" s="1">
        <v>-145.18</v>
      </c>
      <c r="F21" s="1">
        <v>-178.12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</v>
      </c>
      <c r="B22" s="1">
        <v>-7.32</v>
      </c>
      <c r="C22" s="1">
        <v>-26.84</v>
      </c>
      <c r="D22" s="1">
        <v>-59.78</v>
      </c>
      <c r="E22" s="1">
        <v>-145.18</v>
      </c>
      <c r="F22" s="1">
        <v>-178.12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1">
        <v>-7.32</v>
      </c>
      <c r="C23" s="1">
        <v>-26.84</v>
      </c>
      <c r="D23" s="1">
        <v>-59.78</v>
      </c>
      <c r="E23" s="1">
        <v>-145.18</v>
      </c>
      <c r="F23" s="1">
        <v>-178.12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-7.32</v>
      </c>
      <c r="C24" s="1">
        <v>-26.84</v>
      </c>
      <c r="D24" s="1">
        <v>-59.78</v>
      </c>
      <c r="E24" s="1">
        <v>-145.18</v>
      </c>
      <c r="F24" s="1">
        <v>-178.12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>
        <v>-7.32</v>
      </c>
      <c r="C25" s="1">
        <v>-26.84</v>
      </c>
      <c r="D25" s="1">
        <v>-59.78</v>
      </c>
      <c r="E25" s="1">
        <v>-145.18</v>
      </c>
      <c r="F25" s="1">
        <v>-178.12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 t="s">
        <v>140</v>
      </c>
      <c r="C27" s="1" t="s">
        <v>141</v>
      </c>
      <c r="D27" s="1" t="s">
        <v>142</v>
      </c>
      <c r="E27" s="1" t="s">
        <v>143</v>
      </c>
      <c r="F27" s="1" t="s">
        <v>144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 t="s">
        <v>140</v>
      </c>
      <c r="C28" s="1" t="s">
        <v>141</v>
      </c>
      <c r="D28" s="1" t="s">
        <v>142</v>
      </c>
      <c r="E28" s="1" t="s">
        <v>143</v>
      </c>
      <c r="F28" s="1" t="s">
        <v>144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>
        <v>99.0</v>
      </c>
      <c r="C29" s="1">
        <v>102.0</v>
      </c>
      <c r="D29" s="1">
        <v>49.0</v>
      </c>
      <c r="E29" s="1">
        <v>122.0</v>
      </c>
      <c r="F29" s="1">
        <v>124.0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 t="s">
        <v>140</v>
      </c>
      <c r="C30" s="1" t="s">
        <v>141</v>
      </c>
      <c r="D30" s="1" t="s">
        <v>142</v>
      </c>
      <c r="E30" s="1" t="s">
        <v>143</v>
      </c>
      <c r="F30" s="1" t="s">
        <v>144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 t="s">
        <v>140</v>
      </c>
      <c r="C31" s="1" t="s">
        <v>141</v>
      </c>
      <c r="D31" s="1" t="s">
        <v>142</v>
      </c>
      <c r="E31" s="1" t="s">
        <v>143</v>
      </c>
      <c r="F31" s="1" t="s">
        <v>144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149</v>
      </c>
      <c r="B32" s="1">
        <v>99.0</v>
      </c>
      <c r="C32" s="1">
        <v>102.0</v>
      </c>
      <c r="D32" s="1">
        <v>49.0</v>
      </c>
      <c r="E32" s="1">
        <v>122.0</v>
      </c>
      <c r="F32" s="1">
        <v>124.0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 t="s">
        <v>151</v>
      </c>
      <c r="C33" s="1" t="s">
        <v>152</v>
      </c>
      <c r="D33" s="1" t="s">
        <v>153</v>
      </c>
      <c r="E33" s="1" t="s">
        <v>154</v>
      </c>
      <c r="F33" s="1" t="s">
        <v>155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 t="s">
        <v>151</v>
      </c>
      <c r="C34" s="1" t="s">
        <v>152</v>
      </c>
      <c r="D34" s="1" t="s">
        <v>153</v>
      </c>
      <c r="E34" s="1" t="s">
        <v>154</v>
      </c>
      <c r="F34" s="1" t="s">
        <v>155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1.0</v>
      </c>
      <c r="C35" s="1">
        <v>1.0</v>
      </c>
      <c r="D35" s="1">
        <v>1.0</v>
      </c>
      <c r="E35" s="1">
        <v>1.0</v>
      </c>
      <c r="F35" s="1">
        <v>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-8.54</v>
      </c>
      <c r="C37" s="1">
        <v>-26.84</v>
      </c>
      <c r="D37" s="1">
        <v>-62.22</v>
      </c>
      <c r="E37" s="1">
        <v>-195.2</v>
      </c>
      <c r="F37" s="1">
        <v>-198.86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-9.76</v>
      </c>
      <c r="C38" s="1">
        <v>-28.06</v>
      </c>
      <c r="D38" s="1">
        <v>-63.44</v>
      </c>
      <c r="E38" s="1">
        <v>-198.86</v>
      </c>
      <c r="F38" s="1">
        <v>-207.4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-9.76</v>
      </c>
      <c r="C39" s="1">
        <v>-28.06</v>
      </c>
      <c r="D39" s="1">
        <v>-65.88</v>
      </c>
      <c r="E39" s="1">
        <v>-204.96</v>
      </c>
      <c r="F39" s="1">
        <v>-212.28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>
        <v>-8.54</v>
      </c>
      <c r="C40" s="1">
        <v>-26.84</v>
      </c>
      <c r="D40" s="1">
        <v>-62.22</v>
      </c>
      <c r="E40" s="1">
        <v>-193.98</v>
      </c>
      <c r="F40" s="1">
        <v>-197.64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 t="s">
        <v>163</v>
      </c>
      <c r="C41" s="1" t="s">
        <v>164</v>
      </c>
      <c r="D41" s="1" t="s">
        <v>165</v>
      </c>
      <c r="E41" s="1" t="s">
        <v>166</v>
      </c>
      <c r="F41" s="1" t="s">
        <v>167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-1.22</v>
      </c>
      <c r="C42" s="1">
        <v>-2.44</v>
      </c>
      <c r="D42" s="1">
        <v>0.0</v>
      </c>
      <c r="E42" s="1">
        <v>0.0</v>
      </c>
      <c r="F42" s="1">
        <v>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-1.22</v>
      </c>
      <c r="C43" s="1">
        <v>-2.44</v>
      </c>
      <c r="D43" s="1">
        <v>-7.32</v>
      </c>
      <c r="E43" s="1">
        <v>-24.4</v>
      </c>
      <c r="F43" s="1">
        <v>-18.3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0.0</v>
      </c>
      <c r="C44" s="1">
        <v>0.0</v>
      </c>
      <c r="D44" s="1">
        <v>-32.94</v>
      </c>
      <c r="E44" s="1">
        <v>-1.22</v>
      </c>
      <c r="F44" s="1">
        <v>-104.92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0.0</v>
      </c>
      <c r="C45" s="1">
        <v>0.0</v>
      </c>
      <c r="D45" s="1">
        <v>-32.94</v>
      </c>
      <c r="E45" s="1">
        <v>-1.22</v>
      </c>
      <c r="F45" s="1">
        <v>-104.92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-6.1</v>
      </c>
      <c r="C46" s="1">
        <v>-18.3</v>
      </c>
      <c r="D46" s="1">
        <v>-41.48</v>
      </c>
      <c r="E46" s="1">
        <v>-106.14</v>
      </c>
      <c r="F46" s="1">
        <v>-123.22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6.1</v>
      </c>
      <c r="C47" s="1">
        <v>9.76</v>
      </c>
      <c r="D47" s="1">
        <v>19.52</v>
      </c>
      <c r="E47" s="1">
        <v>39.04</v>
      </c>
      <c r="F47" s="1">
        <v>1.22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1">
        <v>6.1</v>
      </c>
      <c r="C49" s="1">
        <v>9.76</v>
      </c>
      <c r="D49" s="1">
        <v>29.28</v>
      </c>
      <c r="E49" s="1">
        <v>46.36</v>
      </c>
      <c r="F49" s="1">
        <v>54.9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7.32</v>
      </c>
      <c r="C50" s="1">
        <v>12.2</v>
      </c>
      <c r="D50" s="1">
        <v>53.68</v>
      </c>
      <c r="E50" s="1">
        <v>167.14</v>
      </c>
      <c r="F50" s="1">
        <v>163.48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1">
        <v>7.32</v>
      </c>
      <c r="C51" s="1">
        <v>1.22</v>
      </c>
      <c r="D51" s="1">
        <v>10.98</v>
      </c>
      <c r="E51" s="1">
        <v>48.8</v>
      </c>
      <c r="F51" s="1">
        <v>34.16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178</v>
      </c>
      <c r="B52" s="1">
        <v>0.0</v>
      </c>
      <c r="C52" s="1">
        <v>0.0</v>
      </c>
      <c r="D52" s="1">
        <v>2.44</v>
      </c>
      <c r="E52" s="1">
        <v>13.42</v>
      </c>
      <c r="F52" s="1">
        <v>17.08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179</v>
      </c>
      <c r="B53" s="1">
        <v>0.0</v>
      </c>
      <c r="C53" s="1">
        <v>0.0</v>
      </c>
      <c r="D53" s="1">
        <v>7.32</v>
      </c>
      <c r="E53" s="1">
        <v>35.38</v>
      </c>
      <c r="F53" s="1">
        <v>17.08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180</v>
      </c>
      <c r="B54" s="1">
        <v>86.62</v>
      </c>
      <c r="C54" s="1">
        <v>2.44</v>
      </c>
      <c r="D54" s="1">
        <v>12.2</v>
      </c>
      <c r="E54" s="1">
        <v>36.6</v>
      </c>
      <c r="F54" s="1">
        <v>29.28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181</v>
      </c>
      <c r="B55" s="1">
        <v>86.62</v>
      </c>
      <c r="C55" s="1">
        <v>2.44</v>
      </c>
      <c r="D55" s="1">
        <v>12.2</v>
      </c>
      <c r="E55" s="1">
        <v>36.6</v>
      </c>
      <c r="F55" s="1">
        <v>29.28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183</v>
      </c>
      <c r="B3" s="1">
        <v>0.0</v>
      </c>
      <c r="C3" s="1" t="s">
        <v>184</v>
      </c>
      <c r="D3" s="1" t="s">
        <v>185</v>
      </c>
      <c r="E3" s="1" t="s">
        <v>186</v>
      </c>
      <c r="F3" s="1" t="s">
        <v>187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188</v>
      </c>
      <c r="B4" s="1">
        <v>0.0</v>
      </c>
      <c r="C4" s="1" t="s">
        <v>189</v>
      </c>
      <c r="D4" s="1" t="s">
        <v>190</v>
      </c>
      <c r="E4" s="1" t="s">
        <v>191</v>
      </c>
      <c r="F4" s="1" t="s">
        <v>192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>
        <v>0.0</v>
      </c>
      <c r="C5" s="1" t="s">
        <v>194</v>
      </c>
      <c r="D5" s="1" t="s">
        <v>195</v>
      </c>
      <c r="E5" s="1" t="s">
        <v>196</v>
      </c>
      <c r="F5" s="1" t="s">
        <v>197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198</v>
      </c>
      <c r="B6" s="1">
        <v>0.0</v>
      </c>
      <c r="C6" s="1" t="s">
        <v>194</v>
      </c>
      <c r="D6" s="1" t="s">
        <v>195</v>
      </c>
      <c r="E6" s="1" t="s">
        <v>196</v>
      </c>
      <c r="F6" s="1" t="s">
        <v>197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 t="s">
        <v>201</v>
      </c>
      <c r="C8" s="1" t="s">
        <v>202</v>
      </c>
      <c r="D8" s="1" t="s">
        <v>203</v>
      </c>
      <c r="E8" s="1" t="s">
        <v>204</v>
      </c>
      <c r="F8" s="1" t="s">
        <v>205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206</v>
      </c>
      <c r="B9" s="1" t="s">
        <v>207</v>
      </c>
      <c r="C9" s="1" t="s">
        <v>208</v>
      </c>
      <c r="D9" s="1" t="s">
        <v>209</v>
      </c>
      <c r="E9" s="1" t="s">
        <v>210</v>
      </c>
      <c r="F9" s="1" t="s">
        <v>211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212</v>
      </c>
      <c r="B10" s="1" t="s">
        <v>213</v>
      </c>
      <c r="C10" s="1" t="s">
        <v>214</v>
      </c>
      <c r="D10" s="1" t="s">
        <v>215</v>
      </c>
      <c r="E10" s="1" t="s">
        <v>216</v>
      </c>
      <c r="F10" s="1" t="s">
        <v>217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1" t="s">
        <v>219</v>
      </c>
      <c r="C11" s="1" t="s">
        <v>220</v>
      </c>
      <c r="D11" s="1" t="s">
        <v>221</v>
      </c>
      <c r="E11" s="1" t="s">
        <v>222</v>
      </c>
      <c r="F11" s="1" t="s">
        <v>223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224</v>
      </c>
      <c r="B12" s="1" t="s">
        <v>225</v>
      </c>
      <c r="C12" s="1" t="s">
        <v>226</v>
      </c>
      <c r="D12" s="1" t="s">
        <v>227</v>
      </c>
      <c r="E12" s="1" t="s">
        <v>228</v>
      </c>
      <c r="F12" s="1" t="s">
        <v>229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230</v>
      </c>
      <c r="B13" s="1" t="s">
        <v>231</v>
      </c>
      <c r="C13" s="1" t="s">
        <v>232</v>
      </c>
      <c r="D13" s="1" t="s">
        <v>233</v>
      </c>
      <c r="E13" s="1" t="s">
        <v>234</v>
      </c>
      <c r="F13" s="1" t="s">
        <v>235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236</v>
      </c>
      <c r="B14" s="1" t="s">
        <v>231</v>
      </c>
      <c r="C14" s="1" t="s">
        <v>232</v>
      </c>
      <c r="D14" s="1" t="s">
        <v>233</v>
      </c>
      <c r="E14" s="1" t="s">
        <v>234</v>
      </c>
      <c r="F14" s="1" t="s">
        <v>235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237</v>
      </c>
      <c r="B15" s="1" t="s">
        <v>231</v>
      </c>
      <c r="C15" s="1" t="s">
        <v>232</v>
      </c>
      <c r="D15" s="1" t="s">
        <v>233</v>
      </c>
      <c r="E15" s="1" t="s">
        <v>234</v>
      </c>
      <c r="F15" s="1" t="s">
        <v>235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238</v>
      </c>
      <c r="B16" s="1" t="s">
        <v>239</v>
      </c>
      <c r="C16" s="1" t="s">
        <v>240</v>
      </c>
      <c r="D16" s="1" t="s">
        <v>241</v>
      </c>
      <c r="E16" s="1" t="s">
        <v>242</v>
      </c>
      <c r="F16" s="1" t="s">
        <v>243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244</v>
      </c>
      <c r="B17" s="1">
        <v>0.0</v>
      </c>
      <c r="C17" s="1" t="s">
        <v>245</v>
      </c>
      <c r="D17" s="1" t="s">
        <v>246</v>
      </c>
      <c r="E17" s="1" t="s">
        <v>247</v>
      </c>
      <c r="F17" s="1" t="s">
        <v>248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249</v>
      </c>
      <c r="B18" s="1">
        <v>0.0</v>
      </c>
      <c r="C18" s="1" t="s">
        <v>250</v>
      </c>
      <c r="D18" s="1" t="s">
        <v>251</v>
      </c>
      <c r="E18" s="1" t="s">
        <v>252</v>
      </c>
      <c r="F18" s="1" t="s">
        <v>253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254</v>
      </c>
      <c r="B20" s="1">
        <v>0.0</v>
      </c>
      <c r="C20" s="1" t="s">
        <v>255</v>
      </c>
      <c r="D20" s="1" t="s">
        <v>256</v>
      </c>
      <c r="E20" s="1" t="s">
        <v>257</v>
      </c>
      <c r="F20" s="1" t="s">
        <v>258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259</v>
      </c>
      <c r="B21" s="1">
        <v>0.0</v>
      </c>
      <c r="C21" s="1" t="s">
        <v>260</v>
      </c>
      <c r="D21" s="1" t="s">
        <v>261</v>
      </c>
      <c r="E21" s="1" t="s">
        <v>262</v>
      </c>
      <c r="F21" s="1" t="s">
        <v>263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264</v>
      </c>
      <c r="B22" s="1">
        <v>0.0</v>
      </c>
      <c r="C22" s="1" t="s">
        <v>265</v>
      </c>
      <c r="D22" s="1" t="s">
        <v>266</v>
      </c>
      <c r="E22" s="1" t="s">
        <v>267</v>
      </c>
      <c r="F22" s="1" t="s">
        <v>268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269</v>
      </c>
      <c r="B23" s="1">
        <v>0.0</v>
      </c>
      <c r="C23" s="1">
        <v>0.0</v>
      </c>
      <c r="D23" s="1">
        <v>0.0</v>
      </c>
      <c r="E23" s="1" t="s">
        <v>270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272</v>
      </c>
      <c r="B25" s="1" t="s">
        <v>273</v>
      </c>
      <c r="C25" s="1" t="s">
        <v>274</v>
      </c>
      <c r="D25" s="1" t="s">
        <v>275</v>
      </c>
      <c r="E25" s="1" t="s">
        <v>276</v>
      </c>
      <c r="F25" s="1" t="s">
        <v>277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278</v>
      </c>
      <c r="B26" s="1" t="s">
        <v>279</v>
      </c>
      <c r="C26" s="1" t="s">
        <v>280</v>
      </c>
      <c r="D26" s="1" t="s">
        <v>281</v>
      </c>
      <c r="E26" s="1" t="s">
        <v>282</v>
      </c>
      <c r="F26" s="1" t="s">
        <v>283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284</v>
      </c>
      <c r="B27" s="1" t="s">
        <v>285</v>
      </c>
      <c r="C27" s="1" t="s">
        <v>286</v>
      </c>
      <c r="D27" s="1" t="s">
        <v>152</v>
      </c>
      <c r="E27" s="1" t="s">
        <v>287</v>
      </c>
      <c r="F27" s="1" t="s">
        <v>288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289</v>
      </c>
      <c r="B28" s="1">
        <v>0.0</v>
      </c>
      <c r="C28" s="1" t="s">
        <v>290</v>
      </c>
      <c r="D28" s="1" t="s">
        <v>291</v>
      </c>
      <c r="E28" s="1" t="s">
        <v>292</v>
      </c>
      <c r="F28" s="1">
        <v>45.14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293</v>
      </c>
      <c r="B29" s="1">
        <v>0.0</v>
      </c>
      <c r="C29" s="1">
        <v>0.0</v>
      </c>
      <c r="D29" s="1">
        <v>0.0</v>
      </c>
      <c r="E29" s="1" t="s">
        <v>294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295</v>
      </c>
      <c r="B30" s="1">
        <v>0.0</v>
      </c>
      <c r="C30" s="1" t="s">
        <v>296</v>
      </c>
      <c r="D30" s="1">
        <v>0.0</v>
      </c>
      <c r="E30" s="1" t="s">
        <v>297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298</v>
      </c>
      <c r="B31" s="1">
        <v>0.0</v>
      </c>
      <c r="C31" s="1">
        <v>0.0</v>
      </c>
      <c r="D31" s="1">
        <v>0.0</v>
      </c>
      <c r="E31" s="1" t="s">
        <v>299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301</v>
      </c>
      <c r="B33" s="1" t="s">
        <v>302</v>
      </c>
      <c r="C33" s="1" t="s">
        <v>303</v>
      </c>
      <c r="D33" s="1" t="s">
        <v>304</v>
      </c>
      <c r="E33" s="1" t="s">
        <v>305</v>
      </c>
      <c r="F33" s="1" t="s">
        <v>306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307</v>
      </c>
      <c r="B34" s="1" t="s">
        <v>308</v>
      </c>
      <c r="C34" s="1" t="s">
        <v>309</v>
      </c>
      <c r="D34" s="1" t="s">
        <v>310</v>
      </c>
      <c r="E34" s="1" t="s">
        <v>311</v>
      </c>
      <c r="F34" s="1" t="s">
        <v>312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313</v>
      </c>
      <c r="B35" s="1" t="s">
        <v>314</v>
      </c>
      <c r="C35" s="1" t="s">
        <v>315</v>
      </c>
      <c r="D35" s="1" t="s">
        <v>316</v>
      </c>
      <c r="E35" s="1" t="s">
        <v>273</v>
      </c>
      <c r="F35" s="1" t="s">
        <v>317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318</v>
      </c>
      <c r="B36" s="1" t="s">
        <v>319</v>
      </c>
      <c r="C36" s="1" t="s">
        <v>320</v>
      </c>
      <c r="D36" s="1" t="s">
        <v>316</v>
      </c>
      <c r="E36" s="1" t="s">
        <v>321</v>
      </c>
      <c r="F36" s="1" t="s">
        <v>322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323</v>
      </c>
      <c r="B37" s="1" t="s">
        <v>324</v>
      </c>
      <c r="C37" s="1" t="s">
        <v>325</v>
      </c>
      <c r="D37" s="1" t="s">
        <v>326</v>
      </c>
      <c r="E37" s="1" t="s">
        <v>327</v>
      </c>
      <c r="F37" s="1" t="s">
        <v>328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329</v>
      </c>
      <c r="B38" s="1" t="s">
        <v>330</v>
      </c>
      <c r="C38" s="1" t="s">
        <v>331</v>
      </c>
      <c r="D38" s="1" t="s">
        <v>332</v>
      </c>
      <c r="E38" s="1" t="s">
        <v>333</v>
      </c>
      <c r="F38" s="1" t="s">
        <v>334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335</v>
      </c>
      <c r="B39" s="1" t="s">
        <v>336</v>
      </c>
      <c r="C39" s="1" t="s">
        <v>337</v>
      </c>
      <c r="D39" s="1" t="s">
        <v>338</v>
      </c>
      <c r="E39" s="1" t="s">
        <v>339</v>
      </c>
      <c r="F39" s="1" t="s">
        <v>340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341</v>
      </c>
      <c r="B40" s="1" t="s">
        <v>342</v>
      </c>
      <c r="C40" s="1" t="s">
        <v>343</v>
      </c>
      <c r="D40" s="1" t="s">
        <v>344</v>
      </c>
      <c r="E40" s="1" t="s">
        <v>345</v>
      </c>
      <c r="F40" s="1" t="s">
        <v>346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347</v>
      </c>
      <c r="B41" s="1" t="s">
        <v>152</v>
      </c>
      <c r="C41" s="1" t="s">
        <v>348</v>
      </c>
      <c r="D41" s="1" t="s">
        <v>349</v>
      </c>
      <c r="E41" s="1" t="s">
        <v>350</v>
      </c>
      <c r="F41" s="1" t="s">
        <v>351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352</v>
      </c>
      <c r="B42" s="1" t="s">
        <v>353</v>
      </c>
      <c r="C42" s="1" t="s">
        <v>354</v>
      </c>
      <c r="D42" s="1" t="s">
        <v>355</v>
      </c>
      <c r="E42" s="1" t="s">
        <v>356</v>
      </c>
      <c r="F42" s="1" t="s">
        <v>357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358</v>
      </c>
      <c r="B43" s="1" t="s">
        <v>351</v>
      </c>
      <c r="C43" s="1" t="s">
        <v>359</v>
      </c>
      <c r="D43" s="1" t="s">
        <v>350</v>
      </c>
      <c r="E43" s="1" t="s">
        <v>360</v>
      </c>
      <c r="F43" s="1" t="s">
        <v>349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361</v>
      </c>
      <c r="B44" s="1" t="s">
        <v>362</v>
      </c>
      <c r="C44" s="1" t="s">
        <v>363</v>
      </c>
      <c r="D44" s="1" t="s">
        <v>364</v>
      </c>
      <c r="E44" s="1" t="s">
        <v>365</v>
      </c>
      <c r="F44" s="1" t="s">
        <v>366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368</v>
      </c>
      <c r="B46" s="1">
        <v>0.0</v>
      </c>
      <c r="C46" s="1" t="s">
        <v>369</v>
      </c>
      <c r="D46" s="1" t="s">
        <v>370</v>
      </c>
      <c r="E46" s="1" t="s">
        <v>371</v>
      </c>
      <c r="F46" s="1" t="s">
        <v>372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373</v>
      </c>
      <c r="B47" s="1">
        <v>0.0</v>
      </c>
      <c r="C47" s="1" t="s">
        <v>374</v>
      </c>
      <c r="D47" s="1" t="s">
        <v>375</v>
      </c>
      <c r="E47" s="1" t="s">
        <v>376</v>
      </c>
      <c r="F47" s="1" t="s">
        <v>377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378</v>
      </c>
      <c r="B48" s="1">
        <v>0.0</v>
      </c>
      <c r="C48" s="1" t="s">
        <v>379</v>
      </c>
      <c r="D48" s="1" t="s">
        <v>380</v>
      </c>
      <c r="E48" s="1" t="s">
        <v>381</v>
      </c>
      <c r="F48" s="1" t="s">
        <v>382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383</v>
      </c>
      <c r="B49" s="1">
        <v>0.0</v>
      </c>
      <c r="C49" s="1" t="s">
        <v>384</v>
      </c>
      <c r="D49" s="1" t="s">
        <v>385</v>
      </c>
      <c r="E49" s="1" t="s">
        <v>386</v>
      </c>
      <c r="F49" s="1" t="s">
        <v>387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388</v>
      </c>
      <c r="B50" s="1">
        <v>0.0</v>
      </c>
      <c r="C50" s="1" t="s">
        <v>389</v>
      </c>
      <c r="D50" s="1" t="s">
        <v>390</v>
      </c>
      <c r="E50" s="1" t="s">
        <v>391</v>
      </c>
      <c r="F50" s="1" t="s">
        <v>392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393</v>
      </c>
      <c r="B51" s="1">
        <v>0.0</v>
      </c>
      <c r="C51" s="1" t="s">
        <v>394</v>
      </c>
      <c r="D51" s="1" t="s">
        <v>395</v>
      </c>
      <c r="E51" s="1" t="s">
        <v>396</v>
      </c>
      <c r="F51" s="1" t="s">
        <v>397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398</v>
      </c>
      <c r="B52" s="1">
        <v>0.0</v>
      </c>
      <c r="C52" s="1" t="s">
        <v>394</v>
      </c>
      <c r="D52" s="1" t="s">
        <v>395</v>
      </c>
      <c r="E52" s="1" t="s">
        <v>396</v>
      </c>
      <c r="F52" s="1" t="s">
        <v>397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399</v>
      </c>
      <c r="B53" s="1">
        <v>0.0</v>
      </c>
      <c r="C53" s="1" t="s">
        <v>400</v>
      </c>
      <c r="D53" s="1" t="s">
        <v>401</v>
      </c>
      <c r="E53" s="1" t="s">
        <v>402</v>
      </c>
      <c r="F53" s="1" t="s">
        <v>403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404</v>
      </c>
      <c r="B54" s="1">
        <v>0.0</v>
      </c>
      <c r="C54" s="1">
        <v>296.46</v>
      </c>
      <c r="D54" s="1" t="s">
        <v>405</v>
      </c>
      <c r="E54" s="1" t="s">
        <v>406</v>
      </c>
      <c r="F54" s="1" t="s">
        <v>407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408</v>
      </c>
      <c r="B55" s="1">
        <v>0.0</v>
      </c>
      <c r="C55" s="1" t="s">
        <v>409</v>
      </c>
      <c r="D55" s="1" t="s">
        <v>410</v>
      </c>
      <c r="E55" s="1" t="s">
        <v>411</v>
      </c>
      <c r="F55" s="1" t="s">
        <v>412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413</v>
      </c>
      <c r="B56" s="1">
        <v>0.0</v>
      </c>
      <c r="C56" s="1">
        <v>0.0</v>
      </c>
      <c r="D56" s="1">
        <v>0.0</v>
      </c>
      <c r="E56" s="1" t="s">
        <v>414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415</v>
      </c>
      <c r="B57" s="1">
        <v>0.0</v>
      </c>
      <c r="C57" s="1" t="s">
        <v>416</v>
      </c>
      <c r="D57" s="1" t="s">
        <v>417</v>
      </c>
      <c r="E57" s="1" t="s">
        <v>418</v>
      </c>
      <c r="F57" s="1" t="s">
        <v>419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420</v>
      </c>
      <c r="B58" s="1">
        <v>0.0</v>
      </c>
      <c r="C58" s="1" t="s">
        <v>421</v>
      </c>
      <c r="D58" s="1" t="s">
        <v>422</v>
      </c>
      <c r="E58" s="1" t="s">
        <v>423</v>
      </c>
      <c r="F58" s="1" t="s">
        <v>424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425</v>
      </c>
      <c r="B59" s="1">
        <v>0.0</v>
      </c>
      <c r="C59" s="1" t="s">
        <v>426</v>
      </c>
      <c r="D59" s="1" t="s">
        <v>427</v>
      </c>
      <c r="E59" s="1" t="s">
        <v>428</v>
      </c>
      <c r="F59" s="1" t="s">
        <v>429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430</v>
      </c>
      <c r="B60" s="1">
        <v>0.0</v>
      </c>
      <c r="C60" s="1" t="s">
        <v>431</v>
      </c>
      <c r="D60" s="1" t="s">
        <v>432</v>
      </c>
      <c r="E60" s="1" t="s">
        <v>433</v>
      </c>
      <c r="F60" s="1" t="s">
        <v>434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435</v>
      </c>
      <c r="B61" s="1">
        <v>0.0</v>
      </c>
      <c r="C61" s="1" t="s">
        <v>436</v>
      </c>
      <c r="D61" s="1" t="s">
        <v>437</v>
      </c>
      <c r="E61" s="1" t="s">
        <v>438</v>
      </c>
      <c r="F61" s="1" t="s">
        <v>439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440</v>
      </c>
      <c r="B62" s="1">
        <v>0.0</v>
      </c>
      <c r="C62" s="1" t="s">
        <v>441</v>
      </c>
      <c r="D62" s="1" t="s">
        <v>442</v>
      </c>
      <c r="E62" s="1" t="s">
        <v>443</v>
      </c>
      <c r="F62" s="1" t="s">
        <v>444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445</v>
      </c>
      <c r="B63" s="1">
        <v>0.0</v>
      </c>
      <c r="C63" s="1">
        <v>0.0</v>
      </c>
      <c r="D63" s="1" t="s">
        <v>446</v>
      </c>
      <c r="E63" s="1" t="s">
        <v>447</v>
      </c>
      <c r="F63" s="1" t="s">
        <v>448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449</v>
      </c>
      <c r="B64" s="1">
        <v>0.0</v>
      </c>
      <c r="C64" s="1">
        <v>0.0</v>
      </c>
      <c r="D64" s="1" t="s">
        <v>450</v>
      </c>
      <c r="E64" s="1" t="s">
        <v>451</v>
      </c>
      <c r="F64" s="1" t="s">
        <v>452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454</v>
      </c>
      <c r="B66" s="1">
        <v>0.0</v>
      </c>
      <c r="C66" s="1">
        <v>0.0</v>
      </c>
      <c r="D66" s="1" t="s">
        <v>455</v>
      </c>
      <c r="E66" s="1" t="s">
        <v>456</v>
      </c>
      <c r="F66" s="1" t="s">
        <v>457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458</v>
      </c>
      <c r="B67" s="1">
        <v>0.0</v>
      </c>
      <c r="C67" s="1">
        <v>0.0</v>
      </c>
      <c r="D67" s="1" t="s">
        <v>459</v>
      </c>
      <c r="E67" s="1" t="s">
        <v>460</v>
      </c>
      <c r="F67" s="1" t="s">
        <v>461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462</v>
      </c>
      <c r="B68" s="1">
        <v>0.0</v>
      </c>
      <c r="C68" s="1">
        <v>0.0</v>
      </c>
      <c r="D68" s="1" t="s">
        <v>463</v>
      </c>
      <c r="E68" s="1" t="s">
        <v>464</v>
      </c>
      <c r="F68" s="1" t="s">
        <v>465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466</v>
      </c>
      <c r="B69" s="1">
        <v>0.0</v>
      </c>
      <c r="C69" s="1">
        <v>0.0</v>
      </c>
      <c r="D69" s="1" t="s">
        <v>467</v>
      </c>
      <c r="E69" s="1" t="s">
        <v>468</v>
      </c>
      <c r="F69" s="1" t="s">
        <v>469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470</v>
      </c>
      <c r="B70" s="1">
        <v>0.0</v>
      </c>
      <c r="C70" s="1">
        <v>0.0</v>
      </c>
      <c r="D70" s="1" t="s">
        <v>471</v>
      </c>
      <c r="E70" s="1" t="s">
        <v>472</v>
      </c>
      <c r="F70" s="1" t="s">
        <v>473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474</v>
      </c>
      <c r="B71" s="1">
        <v>0.0</v>
      </c>
      <c r="C71" s="1">
        <v>0.0</v>
      </c>
      <c r="D71" s="1" t="s">
        <v>475</v>
      </c>
      <c r="E71" s="1" t="s">
        <v>476</v>
      </c>
      <c r="F71" s="1" t="s">
        <v>477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478</v>
      </c>
      <c r="B72" s="1">
        <v>0.0</v>
      </c>
      <c r="C72" s="1">
        <v>0.0</v>
      </c>
      <c r="D72" s="1" t="s">
        <v>475</v>
      </c>
      <c r="E72" s="1" t="s">
        <v>476</v>
      </c>
      <c r="F72" s="1" t="s">
        <v>477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479</v>
      </c>
      <c r="B73" s="1">
        <v>0.0</v>
      </c>
      <c r="C73" s="1">
        <v>0.0</v>
      </c>
      <c r="D73" s="1" t="s">
        <v>480</v>
      </c>
      <c r="E73" s="1" t="s">
        <v>481</v>
      </c>
      <c r="F73" s="1" t="s">
        <v>482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483</v>
      </c>
      <c r="B74" s="1">
        <v>0.0</v>
      </c>
      <c r="C74" s="1">
        <v>0.0</v>
      </c>
      <c r="D74" s="1" t="s">
        <v>484</v>
      </c>
      <c r="E74" s="1" t="s">
        <v>485</v>
      </c>
      <c r="F74" s="1" t="s">
        <v>486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487</v>
      </c>
      <c r="B75" s="1">
        <v>0.0</v>
      </c>
      <c r="C75" s="1">
        <v>0.0</v>
      </c>
      <c r="D75" s="1" t="s">
        <v>488</v>
      </c>
      <c r="E75" s="1" t="s">
        <v>489</v>
      </c>
      <c r="F75" s="1" t="s">
        <v>490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491</v>
      </c>
      <c r="B76" s="1">
        <v>0.0</v>
      </c>
      <c r="C76" s="1">
        <v>0.0</v>
      </c>
      <c r="D76" s="1" t="s">
        <v>492</v>
      </c>
      <c r="E76" s="1" t="s">
        <v>493</v>
      </c>
      <c r="F76" s="1" t="s">
        <v>494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495</v>
      </c>
      <c r="B77" s="1">
        <v>0.0</v>
      </c>
      <c r="C77" s="1">
        <v>0.0</v>
      </c>
      <c r="D77" s="1" t="s">
        <v>496</v>
      </c>
      <c r="E77" s="1" t="s">
        <v>497</v>
      </c>
      <c r="F77" s="1" t="s">
        <v>498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499</v>
      </c>
      <c r="B78" s="1">
        <v>0.0</v>
      </c>
      <c r="C78" s="1">
        <v>0.0</v>
      </c>
      <c r="D78" s="1" t="s">
        <v>500</v>
      </c>
      <c r="E78" s="1" t="s">
        <v>501</v>
      </c>
      <c r="F78" s="1" t="s">
        <v>502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503</v>
      </c>
      <c r="B79" s="1">
        <v>0.0</v>
      </c>
      <c r="C79" s="1">
        <v>0.0</v>
      </c>
      <c r="D79" s="1" t="s">
        <v>504</v>
      </c>
      <c r="E79" s="1" t="s">
        <v>505</v>
      </c>
      <c r="F79" s="1" t="s">
        <v>506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507</v>
      </c>
      <c r="B80" s="1">
        <v>0.0</v>
      </c>
      <c r="C80" s="1">
        <v>0.0</v>
      </c>
      <c r="D80" s="1" t="s">
        <v>508</v>
      </c>
      <c r="E80" s="1" t="s">
        <v>509</v>
      </c>
      <c r="F80" s="1" t="s">
        <v>510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511</v>
      </c>
      <c r="B81" s="1">
        <v>0.0</v>
      </c>
      <c r="C81" s="1">
        <v>0.0</v>
      </c>
      <c r="D81" s="1" t="s">
        <v>512</v>
      </c>
      <c r="E81" s="1" t="s">
        <v>513</v>
      </c>
      <c r="F81" s="1" t="s">
        <v>514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515</v>
      </c>
      <c r="B82" s="1">
        <v>0.0</v>
      </c>
      <c r="C82" s="1">
        <v>0.0</v>
      </c>
      <c r="D82" s="1">
        <v>0.0</v>
      </c>
      <c r="E82" s="1" t="s">
        <v>516</v>
      </c>
      <c r="F82" s="1" t="s">
        <v>517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518</v>
      </c>
      <c r="B83" s="1">
        <v>0.0</v>
      </c>
      <c r="C83" s="1">
        <v>0.0</v>
      </c>
      <c r="D83" s="1">
        <v>0.0</v>
      </c>
      <c r="E83" s="1" t="s">
        <v>519</v>
      </c>
      <c r="F83" s="1" t="s">
        <v>520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521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522</v>
      </c>
      <c r="B85" s="1">
        <v>0.0</v>
      </c>
      <c r="C85" s="1">
        <v>0.0</v>
      </c>
      <c r="D85" s="1">
        <v>0.0</v>
      </c>
      <c r="E85" s="1" t="s">
        <v>523</v>
      </c>
      <c r="F85" s="1" t="s">
        <v>524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525</v>
      </c>
      <c r="B86" s="1">
        <v>0.0</v>
      </c>
      <c r="C86" s="1">
        <v>0.0</v>
      </c>
      <c r="D86" s="1">
        <v>0.0</v>
      </c>
      <c r="E86" s="1" t="s">
        <v>526</v>
      </c>
      <c r="F86" s="1" t="s">
        <v>527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528</v>
      </c>
      <c r="B87" s="1">
        <v>0.0</v>
      </c>
      <c r="C87" s="1">
        <v>0.0</v>
      </c>
      <c r="D87" s="1">
        <v>0.0</v>
      </c>
      <c r="E87" s="1" t="s">
        <v>529</v>
      </c>
      <c r="F87" s="1" t="s">
        <v>530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531</v>
      </c>
      <c r="B88" s="1">
        <v>0.0</v>
      </c>
      <c r="C88" s="1">
        <v>0.0</v>
      </c>
      <c r="D88" s="1">
        <v>0.0</v>
      </c>
      <c r="E88" s="1" t="s">
        <v>532</v>
      </c>
      <c r="F88" s="1" t="s">
        <v>533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534</v>
      </c>
      <c r="B89" s="1">
        <v>0.0</v>
      </c>
      <c r="C89" s="1">
        <v>0.0</v>
      </c>
      <c r="D89" s="1">
        <v>0.0</v>
      </c>
      <c r="E89" s="1" t="s">
        <v>535</v>
      </c>
      <c r="F89" s="1" t="s">
        <v>536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537</v>
      </c>
      <c r="B90" s="1">
        <v>0.0</v>
      </c>
      <c r="C90" s="1">
        <v>0.0</v>
      </c>
      <c r="D90" s="1">
        <v>0.0</v>
      </c>
      <c r="E90" s="1" t="s">
        <v>538</v>
      </c>
      <c r="F90" s="1" t="s">
        <v>539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540</v>
      </c>
      <c r="B91" s="1">
        <v>0.0</v>
      </c>
      <c r="C91" s="1">
        <v>0.0</v>
      </c>
      <c r="D91" s="1">
        <v>0.0</v>
      </c>
      <c r="E91" s="1" t="s">
        <v>538</v>
      </c>
      <c r="F91" s="1" t="s">
        <v>539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541</v>
      </c>
      <c r="B92" s="1">
        <v>0.0</v>
      </c>
      <c r="C92" s="1">
        <v>0.0</v>
      </c>
      <c r="D92" s="1">
        <v>0.0</v>
      </c>
      <c r="E92" s="1" t="s">
        <v>542</v>
      </c>
      <c r="F92" s="1" t="s">
        <v>543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544</v>
      </c>
      <c r="B93" s="1">
        <v>0.0</v>
      </c>
      <c r="C93" s="1">
        <v>0.0</v>
      </c>
      <c r="D93" s="1">
        <v>0.0</v>
      </c>
      <c r="E93" s="1" t="s">
        <v>545</v>
      </c>
      <c r="F93" s="1" t="s">
        <v>546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547</v>
      </c>
      <c r="B94" s="1">
        <v>0.0</v>
      </c>
      <c r="C94" s="1">
        <v>0.0</v>
      </c>
      <c r="D94" s="1">
        <v>0.0</v>
      </c>
      <c r="E94" s="1" t="s">
        <v>548</v>
      </c>
      <c r="F94" s="1" t="s">
        <v>549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550</v>
      </c>
      <c r="B95" s="1">
        <v>0.0</v>
      </c>
      <c r="C95" s="1">
        <v>0.0</v>
      </c>
      <c r="D95" s="1">
        <v>0.0</v>
      </c>
      <c r="E95" s="1" t="s">
        <v>551</v>
      </c>
      <c r="F95" s="1" t="s">
        <v>552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553</v>
      </c>
      <c r="B96" s="1">
        <v>0.0</v>
      </c>
      <c r="C96" s="1">
        <v>0.0</v>
      </c>
      <c r="D96" s="1">
        <v>0.0</v>
      </c>
      <c r="E96" s="1" t="s">
        <v>554</v>
      </c>
      <c r="F96" s="1" t="s">
        <v>555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556</v>
      </c>
      <c r="B97" s="1">
        <v>0.0</v>
      </c>
      <c r="C97" s="1">
        <v>0.0</v>
      </c>
      <c r="D97" s="1">
        <v>0.0</v>
      </c>
      <c r="E97" s="1" t="s">
        <v>557</v>
      </c>
      <c r="F97" s="1" t="s">
        <v>558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559</v>
      </c>
      <c r="B98" s="1">
        <v>0.0</v>
      </c>
      <c r="C98" s="1">
        <v>0.0</v>
      </c>
      <c r="D98" s="1">
        <v>0.0</v>
      </c>
      <c r="E98" s="1" t="s">
        <v>560</v>
      </c>
      <c r="F98" s="1" t="s">
        <v>561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562</v>
      </c>
      <c r="B99" s="1">
        <v>0.0</v>
      </c>
      <c r="C99" s="1">
        <v>0.0</v>
      </c>
      <c r="D99" s="1">
        <v>0.0</v>
      </c>
      <c r="E99" s="1" t="s">
        <v>563</v>
      </c>
      <c r="F99" s="1" t="s">
        <v>564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565</v>
      </c>
      <c r="B100" s="1">
        <v>0.0</v>
      </c>
      <c r="C100" s="1">
        <v>0.0</v>
      </c>
      <c r="D100" s="1">
        <v>0.0</v>
      </c>
      <c r="E100" s="1" t="s">
        <v>566</v>
      </c>
      <c r="F100" s="1" t="s">
        <v>567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568</v>
      </c>
      <c r="B101" s="1">
        <v>0.0</v>
      </c>
      <c r="C101" s="1">
        <v>0.0</v>
      </c>
      <c r="D101" s="1">
        <v>0.0</v>
      </c>
      <c r="E101" s="1">
        <v>0.0</v>
      </c>
      <c r="F101" s="1" t="s">
        <v>569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570</v>
      </c>
      <c r="B102" s="1">
        <v>0.0</v>
      </c>
      <c r="C102" s="1">
        <v>0.0</v>
      </c>
      <c r="D102" s="1">
        <v>0.0</v>
      </c>
      <c r="E102" s="1">
        <v>0.0</v>
      </c>
      <c r="F102" s="1" t="s">
        <v>571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572</v>
      </c>
      <c r="C1" s="1" t="s">
        <v>573</v>
      </c>
      <c r="D1" s="1" t="s">
        <v>574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575</v>
      </c>
      <c r="B2" s="1" t="s">
        <v>576</v>
      </c>
      <c r="C2" s="1" t="s">
        <v>577</v>
      </c>
      <c r="D2" s="1" t="s">
        <v>578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579</v>
      </c>
      <c r="B3" s="1" t="s">
        <v>580</v>
      </c>
      <c r="C3" s="1" t="s">
        <v>581</v>
      </c>
      <c r="D3" s="1" t="s">
        <v>582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583</v>
      </c>
      <c r="B4" s="1" t="s">
        <v>584</v>
      </c>
      <c r="C4" s="1" t="s">
        <v>585</v>
      </c>
      <c r="D4" s="1" t="s">
        <v>586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579</v>
      </c>
      <c r="B5" s="1" t="s">
        <v>580</v>
      </c>
      <c r="C5" s="1" t="s">
        <v>587</v>
      </c>
      <c r="D5" s="1" t="s">
        <v>588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589</v>
      </c>
      <c r="B6" s="1" t="s">
        <v>590</v>
      </c>
      <c r="C6" s="1" t="s">
        <v>591</v>
      </c>
      <c r="D6" s="1" t="s">
        <v>592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593</v>
      </c>
      <c r="B7" s="1" t="s">
        <v>594</v>
      </c>
      <c r="C7" s="1" t="s">
        <v>595</v>
      </c>
      <c r="D7" s="1" t="s">
        <v>596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597</v>
      </c>
      <c r="B8" s="1" t="s">
        <v>598</v>
      </c>
      <c r="C8" s="1" t="s">
        <v>599</v>
      </c>
      <c r="D8" s="1" t="s">
        <v>600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601</v>
      </c>
      <c r="B9" s="1" t="s">
        <v>602</v>
      </c>
      <c r="C9" s="1" t="s">
        <v>603</v>
      </c>
      <c r="D9" s="1" t="s">
        <v>604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605</v>
      </c>
      <c r="B10" s="1" t="s">
        <v>606</v>
      </c>
      <c r="C10" s="1" t="s">
        <v>607</v>
      </c>
      <c r="D10" s="1" t="s">
        <v>608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609</v>
      </c>
      <c r="B11" s="1" t="s">
        <v>610</v>
      </c>
      <c r="C11" s="1" t="s">
        <v>611</v>
      </c>
      <c r="D11" s="1" t="s">
        <v>612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613</v>
      </c>
      <c r="B12" s="1" t="s">
        <v>614</v>
      </c>
      <c r="C12" s="1" t="s">
        <v>615</v>
      </c>
      <c r="D12" s="1" t="s">
        <v>616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617</v>
      </c>
      <c r="B13" s="1" t="s">
        <v>618</v>
      </c>
      <c r="C13" s="1" t="s">
        <v>619</v>
      </c>
      <c r="D13" s="1" t="s">
        <v>620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621</v>
      </c>
      <c r="B14" s="1" t="s">
        <v>622</v>
      </c>
      <c r="C14" s="1" t="s">
        <v>622</v>
      </c>
      <c r="D14" s="1" t="s">
        <v>622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623</v>
      </c>
      <c r="B15" s="1" t="s">
        <v>580</v>
      </c>
      <c r="C15" s="1" t="s">
        <v>580</v>
      </c>
      <c r="D15" s="1" t="s">
        <v>580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624</v>
      </c>
      <c r="B16" s="1" t="s">
        <v>580</v>
      </c>
      <c r="C16" s="1" t="s">
        <v>580</v>
      </c>
      <c r="D16" s="1" t="s">
        <v>580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625</v>
      </c>
      <c r="B17" s="1" t="s">
        <v>626</v>
      </c>
      <c r="C17" s="1" t="s">
        <v>627</v>
      </c>
      <c r="D17" s="1" t="s">
        <v>628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629</v>
      </c>
      <c r="B18" s="1" t="s">
        <v>580</v>
      </c>
      <c r="C18" s="1" t="s">
        <v>580</v>
      </c>
      <c r="D18" s="1" t="s">
        <v>580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630</v>
      </c>
      <c r="B19" s="1" t="s">
        <v>631</v>
      </c>
      <c r="C19" s="1" t="s">
        <v>632</v>
      </c>
      <c r="D19" s="1" t="s">
        <v>633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634</v>
      </c>
      <c r="B20" s="1" t="s">
        <v>635</v>
      </c>
      <c r="C20" s="1" t="s">
        <v>636</v>
      </c>
      <c r="D20" s="1" t="s">
        <v>637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638</v>
      </c>
      <c r="B21" s="1" t="s">
        <v>639</v>
      </c>
      <c r="C21" s="1" t="s">
        <v>640</v>
      </c>
      <c r="D21" s="1" t="s">
        <v>641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642</v>
      </c>
      <c r="B22" s="1" t="s">
        <v>643</v>
      </c>
      <c r="C22" s="1" t="s">
        <v>644</v>
      </c>
      <c r="D22" s="1" t="s">
        <v>645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646</v>
      </c>
      <c r="B23" s="1" t="s">
        <v>647</v>
      </c>
      <c r="C23" s="1" t="s">
        <v>648</v>
      </c>
      <c r="D23" s="1" t="s">
        <v>649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650</v>
      </c>
      <c r="B24" s="1" t="s">
        <v>651</v>
      </c>
      <c r="C24" s="1" t="s">
        <v>652</v>
      </c>
      <c r="D24" s="1" t="s">
        <v>653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654</v>
      </c>
      <c r="B25" s="1" t="s">
        <v>655</v>
      </c>
      <c r="C25" s="1" t="s">
        <v>656</v>
      </c>
      <c r="D25" s="1" t="s">
        <v>657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658</v>
      </c>
      <c r="B26" s="1" t="s">
        <v>659</v>
      </c>
      <c r="C26" s="1" t="s">
        <v>660</v>
      </c>
      <c r="D26" s="1" t="s">
        <v>661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662</v>
      </c>
      <c r="B2" s="1" t="s">
        <v>663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664</v>
      </c>
      <c r="B3" s="1" t="s">
        <v>665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666</v>
      </c>
      <c r="B4" s="1" t="s">
        <v>667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668</v>
      </c>
      <c r="B5" s="1" t="s">
        <v>669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671</v>
      </c>
      <c r="B7" s="1" t="s">
        <v>672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673</v>
      </c>
      <c r="B8" s="4" t="s">
        <v>674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675</v>
      </c>
      <c r="B9" s="1" t="s">
        <v>676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677</v>
      </c>
      <c r="B10" s="1" t="s">
        <v>678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679</v>
      </c>
      <c r="B11" s="1" t="s">
        <v>676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680</v>
      </c>
      <c r="B12" s="1" t="s">
        <v>681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682</v>
      </c>
      <c r="B13" s="1" t="s">
        <v>683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684</v>
      </c>
      <c r="B14" s="1" t="s">
        <v>681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685</v>
      </c>
      <c r="B15" s="1" t="s">
        <v>686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687</v>
      </c>
      <c r="B16" s="1">
        <v>483.0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688</v>
      </c>
      <c r="B17" s="1" t="s">
        <v>689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691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692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693</v>
      </c>
      <c r="B21" s="1">
        <v>4.84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694</v>
      </c>
      <c r="B22" s="1">
        <v>4.6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695</v>
      </c>
      <c r="B23" s="1">
        <v>4.84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696</v>
      </c>
      <c r="B24" s="1">
        <v>4.84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697</v>
      </c>
      <c r="B25" s="1">
        <v>4.84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698</v>
      </c>
      <c r="B26" s="1">
        <v>4.6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699</v>
      </c>
      <c r="B27" s="1">
        <v>4.84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700</v>
      </c>
      <c r="B28" s="1">
        <v>4.84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701</v>
      </c>
      <c r="B29" s="1">
        <v>0.835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702</v>
      </c>
      <c r="B30" s="1">
        <v>-8.451196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703</v>
      </c>
      <c r="B31" s="1">
        <v>1454597.0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704</v>
      </c>
      <c r="B32" s="1">
        <v>1454597.0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705</v>
      </c>
      <c r="B33" s="1">
        <v>693495.0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706</v>
      </c>
      <c r="B34" s="1">
        <v>1171634.0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707</v>
      </c>
      <c r="B35" s="1">
        <v>1171634.0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708</v>
      </c>
      <c r="B36" s="1">
        <v>6.33178496E8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709</v>
      </c>
      <c r="B37" s="1">
        <v>3.8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710</v>
      </c>
      <c r="B38" s="1">
        <v>7.91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711</v>
      </c>
      <c r="B39" s="1">
        <v>37.09523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712</v>
      </c>
      <c r="B40" s="1">
        <v>5.0389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713</v>
      </c>
      <c r="B41" s="1">
        <v>5.264625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714</v>
      </c>
      <c r="B42" s="1" t="s">
        <v>715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716</v>
      </c>
      <c r="B43" s="1">
        <v>4.0741904E8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717</v>
      </c>
      <c r="B44" s="1">
        <v>8.4167396E7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718</v>
      </c>
      <c r="B45" s="1">
        <v>1.30822E8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719</v>
      </c>
      <c r="B46" s="1">
        <v>2811413.0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720</v>
      </c>
      <c r="B47" s="1">
        <v>2887920.0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721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722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723</v>
      </c>
      <c r="B50" s="1">
        <v>0.0215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724</v>
      </c>
      <c r="B51" s="1">
        <v>0.25902998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725</v>
      </c>
      <c r="B52" s="1">
        <v>0.20805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726</v>
      </c>
      <c r="B53" s="1">
        <v>5.77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727</v>
      </c>
      <c r="B54" s="1">
        <v>0.043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728</v>
      </c>
      <c r="B55" s="1">
        <v>1.30822E8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729</v>
      </c>
      <c r="B56" s="1">
        <v>1.953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730</v>
      </c>
      <c r="B57" s="1">
        <v>2.4782388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731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732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733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734</v>
      </c>
      <c r="B61" s="1">
        <v>-1.50512992E8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735</v>
      </c>
      <c r="B62" s="1">
        <v>-1.51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736</v>
      </c>
      <c r="B63" s="1">
        <v>-0.83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737</v>
      </c>
      <c r="B64" s="1">
        <v>23.869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738</v>
      </c>
      <c r="B65" s="1">
        <v>-2.741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739</v>
      </c>
      <c r="B66" s="1">
        <v>-0.23538703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740</v>
      </c>
      <c r="B67" s="1">
        <v>0.22263205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741</v>
      </c>
      <c r="B68" s="1" t="s">
        <v>742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743</v>
      </c>
      <c r="B69" s="1" t="s">
        <v>744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745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746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747</v>
      </c>
      <c r="B72" s="1" t="s">
        <v>748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749</v>
      </c>
      <c r="B73" s="1" t="s">
        <v>750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751</v>
      </c>
      <c r="B74" s="1">
        <v>1.633095E9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752</v>
      </c>
      <c r="B75" s="1" t="s">
        <v>753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754</v>
      </c>
      <c r="B76" s="1" t="s">
        <v>755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756</v>
      </c>
      <c r="B77" s="1" t="s">
        <v>757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758</v>
      </c>
      <c r="B78" s="1" t="s">
        <v>759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760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761</v>
      </c>
      <c r="B80" s="1">
        <v>4.84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762</v>
      </c>
      <c r="B81" s="1">
        <v>4.353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763</v>
      </c>
      <c r="B82" s="1">
        <v>4.353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764</v>
      </c>
      <c r="B83" s="1">
        <v>4.353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765</v>
      </c>
      <c r="B84" s="1">
        <v>4.353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766</v>
      </c>
      <c r="B85" s="1">
        <v>3.0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767</v>
      </c>
      <c r="B86" s="1" t="s">
        <v>768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769</v>
      </c>
      <c r="B87" s="1">
        <v>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770</v>
      </c>
      <c r="B88" s="1">
        <v>2.44076E8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771</v>
      </c>
      <c r="B89" s="1">
        <v>1.866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772</v>
      </c>
      <c r="B90" s="1">
        <v>-1.48656E8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773</v>
      </c>
      <c r="B91" s="1">
        <v>1.8569E7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774</v>
      </c>
      <c r="B92" s="1">
        <v>4.454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775</v>
      </c>
      <c r="B93" s="1">
        <v>4.537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776</v>
      </c>
      <c r="B94" s="1">
        <v>1.7069E7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777</v>
      </c>
      <c r="B95" s="1">
        <v>7.27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778</v>
      </c>
      <c r="B96" s="1">
        <v>0.135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779</v>
      </c>
      <c r="B97" s="1">
        <v>-0.21215001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780</v>
      </c>
      <c r="B98" s="1">
        <v>-0.46427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781</v>
      </c>
      <c r="B99" s="1">
        <v>-7.1966752E7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782</v>
      </c>
      <c r="B100" s="1">
        <v>-1.0262E8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783</v>
      </c>
      <c r="B101" s="1">
        <v>-0.445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784</v>
      </c>
      <c r="B102" s="1">
        <v>-0.67737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785</v>
      </c>
      <c r="B103" s="1">
        <v>-10.66024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786</v>
      </c>
      <c r="B104" s="1" t="s">
        <v>787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788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-18.3</v>
      </c>
      <c r="D3" s="1">
        <v>-10.98</v>
      </c>
      <c r="E3" s="1">
        <v>-86.62</v>
      </c>
      <c r="F3" s="1">
        <v>-141.52</v>
      </c>
      <c r="G3" s="1">
        <f>IF(F3*FORECAST(G2,B3:F3,B2:F2)&gt;0,FORECAST(G2,B3:F3,B2:F2),F3)*$X$1</f>
        <v>-156.892</v>
      </c>
      <c r="H3" s="1">
        <f>IF(G3*FORECAST(H2,B3:G3,B2:G2)&gt;0,FORECAST(H2,B3:G3,B2:G2),G3)*$X$1</f>
        <v>-192.028</v>
      </c>
      <c r="I3" s="1">
        <f>IF(H3*FORECAST(I2,B3:H3,B2:H2)&gt;0,FORECAST(I2,B3:H3,B2:H2),H3)*$X$1</f>
        <v>-227.164</v>
      </c>
      <c r="J3" s="1">
        <f>IF(I3*FORECAST(J2,B3:I3,B2:I2)&gt;0,FORECAST(J2,B3:I3,B2:I2),I3)*$X$1</f>
        <v>-262.3</v>
      </c>
      <c r="K3" s="1">
        <f>IF(J3*FORECAST(K2,B3:J3,B2:J2)&gt;0,FORECAST(K2,B3:J3,B2:J2),J3)*$X$1</f>
        <v>-297.436</v>
      </c>
      <c r="L3" s="1">
        <f>IF(K3*FORECAST(L2,B3:K3,B2:K2)&gt;0,FORECAST(L2,B3:K3,B2:K2),K3)*$X$1</f>
        <v>-332.572</v>
      </c>
      <c r="M3" s="1">
        <f>IF(L3*FORECAST(M2,B3:L3,B2:L2)&gt;0,FORECAST(M2,B3:L3,B2:L2),L3)*$X$1</f>
        <v>-367.708</v>
      </c>
      <c r="N3" s="5">
        <f>IF(M3*FORECAST(N2,B3:M3,B2:M2)&gt;0,FORECAST(N2,B3:M3,B2:M2),M3)*$X$1</f>
        <v>-402.844</v>
      </c>
      <c r="O3" s="5">
        <f>IF(N3*FORECAST(O2,B3:N3,B2:N2)&gt;0,FORECAST(O2,B3:N3,B2:N2),N3)*$X$1</f>
        <v>-437.98</v>
      </c>
      <c r="P3" s="5">
        <f>IF(O3*FORECAST(P2,B3:O3,B2:O2)&gt;0,FORECAST(P2,B3:O3,B2:O2),O3)*$X$1</f>
        <v>-473.116</v>
      </c>
      <c r="Q3" s="5">
        <f>IF(P3*FORECAST(Q2,B3:P3,B2:P2)&gt;0,FORECAST(Q2,B3:P3,B2:P2),P3)*$X$1</f>
        <v>-508.252</v>
      </c>
      <c r="R3" s="5">
        <f>IF(Q3*FORECAST(R2,B3:Q3,B2:Q2)&gt;0,FORECAST(R2,B3:Q3,B2:Q2),Q3)*$X$1</f>
        <v>-543.388</v>
      </c>
      <c r="S3" s="2"/>
      <c r="T3" s="2"/>
      <c r="U3" s="2"/>
      <c r="V3" s="2"/>
      <c r="W3" s="2"/>
      <c r="X3" s="2"/>
      <c r="Y3" s="2"/>
      <c r="Z3" s="2"/>
    </row>
    <row r="4">
      <c r="A4" s="3" t="s">
        <v>105</v>
      </c>
      <c r="B4" s="1">
        <v>-36.6</v>
      </c>
      <c r="C4" s="1">
        <v>-71.98</v>
      </c>
      <c r="D4" s="1">
        <v>-679.54</v>
      </c>
      <c r="E4" s="1">
        <v>-600.24</v>
      </c>
      <c r="F4" s="1">
        <v>-419.68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789</v>
      </c>
      <c r="B5" s="1">
        <v>99.0</v>
      </c>
      <c r="C5" s="1">
        <v>102.0</v>
      </c>
      <c r="D5" s="1">
        <v>49.0</v>
      </c>
      <c r="E5" s="1">
        <v>122.0</v>
      </c>
      <c r="F5" s="1">
        <v>124.0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790</v>
      </c>
      <c r="L7" s="1">
        <f>IF(R3*FORECAST(R2,B3:R3,B2:R2)&gt;0,FORECAST(R2,B3:R3,B2:R2),Q3)*$X$1 * (1+0.02)/(0.0907-0.02)</f>
        <v>-7839.543989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791</v>
      </c>
      <c r="L8" s="6">
        <f t="array" ref="L8">NPV(0.0907,H3:R3)</f>
        <v>-2290.263339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792</v>
      </c>
      <c r="L9" s="6">
        <f t="array" ref="L9">NPV(0.0907,H16:R16)</f>
        <v>-3016.701622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793</v>
      </c>
      <c r="L10" s="6">
        <f>L8 + L9</f>
        <v>-5306.964962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-419.68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794</v>
      </c>
      <c r="L12" s="6">
        <f>L10 - L11</f>
        <v>-4887.284962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795</v>
      </c>
      <c r="L13" s="1">
        <v>124.0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-39.4135884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(1+0.02)/(0.0907-0.02)</f>
        <v>-7839.543989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-7.32</v>
      </c>
      <c r="C3" s="1">
        <v>-26.84</v>
      </c>
      <c r="D3" s="1">
        <v>-59.78</v>
      </c>
      <c r="E3" s="1">
        <v>-145.18</v>
      </c>
      <c r="F3" s="1">
        <v>-178.12</v>
      </c>
      <c r="G3" s="1">
        <f>IF(F3*FORECAST(G2,B3:F3,B2:F2)&gt;0,FORECAST(G2,B3:F3,B2:F2),F3)*$X$1</f>
        <v>-221.43</v>
      </c>
      <c r="H3" s="1">
        <f>IF(G3*FORECAST(H2,B3:G3,B2:G2)&gt;0,FORECAST(H2,B3:G3,B2:G2),G3)*$X$1</f>
        <v>-267.424</v>
      </c>
      <c r="I3" s="1">
        <f>IF(H3*FORECAST(I2,B3:H3,B2:H2)&gt;0,FORECAST(I2,B3:H3,B2:H2),H3)*$X$1</f>
        <v>-313.418</v>
      </c>
      <c r="J3" s="1">
        <f>IF(I3*FORECAST(J2,B3:I3,B2:I2)&gt;0,FORECAST(J2,B3:I3,B2:I2),I3)*$X$1</f>
        <v>-359.412</v>
      </c>
      <c r="K3" s="1">
        <f>IF(J3*FORECAST(K2,B3:J3,B2:J2)&gt;0,FORECAST(K2,B3:J3,B2:J2),J3)*$X$1</f>
        <v>-405.406</v>
      </c>
      <c r="L3" s="1">
        <f>IF(K3*FORECAST(L2,B3:K3,B2:K2)&gt;0,FORECAST(L2,B3:K3,B2:K2),K3)*$X$1</f>
        <v>-451.4</v>
      </c>
      <c r="M3" s="1">
        <f>IF(L3*FORECAST(M2,B3:L3,B2:L2)&gt;0,FORECAST(M2,B3:L3,B2:L2),L3)*$X$1</f>
        <v>-497.394</v>
      </c>
      <c r="N3" s="5">
        <f>IF(M3*FORECAST(N2,B3:M3,B2:M2)&gt;0,FORECAST(N2,B3:M3,B2:M2),M3)*$X$1</f>
        <v>-543.388</v>
      </c>
      <c r="O3" s="5">
        <f>IF(N3*FORECAST(O2,B3:N3,B2:N2)&gt;0,FORECAST(O2,B3:N3,B2:N2),N3)*$X$1</f>
        <v>-589.382</v>
      </c>
      <c r="P3" s="5">
        <f>IF(O3*FORECAST(P2,B3:O3,B2:O2)&gt;0,FORECAST(P2,B3:O3,B2:O2),O3)*$X$1</f>
        <v>-635.376</v>
      </c>
      <c r="Q3" s="5">
        <f>IF(P3*FORECAST(Q2,B3:P3,B2:P2)&gt;0,FORECAST(Q2,B3:P3,B2:P2),P3)*$X$1</f>
        <v>-681.37</v>
      </c>
      <c r="R3" s="5">
        <f>IF(Q3*FORECAST(R2,B3:Q3,B2:Q2)&gt;0,FORECAST(R2,B3:Q3,B2:Q2),Q3)*$X$1</f>
        <v>-727.364</v>
      </c>
      <c r="S3" s="2"/>
      <c r="T3" s="2"/>
      <c r="U3" s="2"/>
      <c r="V3" s="2"/>
      <c r="W3" s="2"/>
      <c r="X3" s="2"/>
      <c r="Y3" s="2"/>
      <c r="Z3" s="2"/>
    </row>
    <row r="4">
      <c r="A4" s="3" t="s">
        <v>105</v>
      </c>
      <c r="B4" s="1">
        <v>-36.6</v>
      </c>
      <c r="C4" s="1">
        <v>-71.98</v>
      </c>
      <c r="D4" s="1">
        <v>-679.54</v>
      </c>
      <c r="E4" s="1">
        <v>-600.24</v>
      </c>
      <c r="F4" s="1">
        <v>-419.68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789</v>
      </c>
      <c r="B5" s="1">
        <v>99.0</v>
      </c>
      <c r="C5" s="1">
        <v>102.0</v>
      </c>
      <c r="D5" s="1">
        <v>49.0</v>
      </c>
      <c r="E5" s="1">
        <v>122.0</v>
      </c>
      <c r="F5" s="1">
        <v>124.0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790</v>
      </c>
      <c r="L7" s="1">
        <f>IF(R3*FORECAST(R2,B3:R3,B2:R2)&gt;0,FORECAST(R2,B3:R3,B2:R2),Q3)*$X$1 * (1+0.02)/(0.0907-0.02)</f>
        <v>-10493.79463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791</v>
      </c>
      <c r="L8" s="6">
        <f t="array" ref="L8">NPV(0.0907,H3:R3)</f>
        <v>-3106.908484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792</v>
      </c>
      <c r="L9" s="6">
        <f t="array" ref="L9">NPV(0.0907,H16:R16)</f>
        <v>-4038.072535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793</v>
      </c>
      <c r="L10" s="6">
        <f>L8 + L9</f>
        <v>-7144.981019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-419.68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794</v>
      </c>
      <c r="L12" s="6">
        <f>L10 - L11</f>
        <v>-6725.301019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795</v>
      </c>
      <c r="L13" s="1">
        <v>124.0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-54.23629854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(1+0.02)/(0.0907-0.02)</f>
        <v>-10493.79463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