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<sst xmlns="http://schemas.openxmlformats.org/spreadsheetml/2006/main" count="902" uniqueCount="735">
  <si>
    <t>ticker</t>
  </si>
  <si>
    <t>DYN</t>
  </si>
  <si>
    <t>nombre</t>
  </si>
  <si>
    <t>DYNE THERAPEUTICS INC</t>
  </si>
  <si>
    <t>empresa</t>
  </si>
  <si>
    <t>Biotechnology &amp; Medical Research</t>
  </si>
  <si>
    <t>Open</t>
  </si>
  <si>
    <t>Target Price</t>
  </si>
  <si>
    <t>Upside</t>
  </si>
  <si>
    <t>-583.12%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</si>
  <si>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</si>
  <si>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</si>
  <si>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</si>
  <si>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</si>
  <si>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</si>
  <si>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</si>
  <si>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</si>
  <si>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</si>
  <si>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-71.43%</t>
  </si>
  <si>
    <t>Total Assets Growth</t>
  </si>
  <si>
    <t>-50.00%</t>
  </si>
  <si>
    <t>Net Property, Plant and Equipment Growth</t>
  </si>
  <si>
    <t>1000.00%</t>
  </si>
  <si>
    <t>EBITDA Growth</t>
  </si>
  <si>
    <t>570.06%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</si>
  <si>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</si>
  <si>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</si>
  <si>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</si>
  <si>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</si>
  <si>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</si>
  <si>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</si>
  <si>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</si>
  <si>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</si>
  <si>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</si>
  <si>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</si>
  <si>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</si>
  <si>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</si>
  <si>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</si>
  <si>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</si>
  <si>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</si>
  <si>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</si>
  <si>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</si>
  <si>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</si>
  <si>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</si>
  <si>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</si>
  <si>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</si>
  <si>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</si>
  <si>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</si>
  <si>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</si>
  <si>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</si>
  <si>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</si>
  <si>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</si>
  <si>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</si>
  <si>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</si>
  <si>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</si>
  <si>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</si>
  <si>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</si>
  <si>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</si>
  <si>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</si>
  <si>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Prepaid Expenses</t>
  </si>
  <si>
    <t>Restricted Cash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</si>
  <si>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</si>
  <si>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</si>
  <si>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</si>
  <si>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</si>
  <si>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</si>
  <si>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</si>
  <si>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</si>
  <si>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</si>
  <si>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</si>
  <si>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</si>
  <si>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</si>
  <si>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</si>
  <si>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</si>
  <si>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</si>
  <si>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</si>
  <si>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</si>
  <si>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</si>
  <si>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</si>
  <si>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</si>
  <si>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</si>
  <si>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</si>
  <si>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</si>
  <si>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</si>
  <si>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</si>
  <si>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</si>
  <si>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</si>
  <si>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</si>
  <si>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</si>
  <si>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-10.29</t>
  </si>
  <si>
    <t>-5.18</t>
  </si>
  <si>
    <t>7.53</t>
  </si>
  <si>
    <t>7.15</t>
  </si>
  <si>
    <t>4.54</t>
  </si>
  <si>
    <t>1.49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</si>
  <si>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</si>
  <si>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</si>
  <si>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</si>
  <si>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</si>
  <si>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</si>
  <si>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</si>
  <si>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</si>
  <si>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</si>
  <si>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</si>
  <si>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</si>
  <si>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</si>
  <si>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</si>
  <si>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</si>
  <si>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</si>
  <si>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</si>
  <si>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</si>
  <si>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</si>
  <si>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</si>
  <si>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</si>
  <si>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</si>
  <si>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</si>
  <si>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</si>
  <si>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</si>
  <si>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</si>
  <si>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</si>
  <si>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</si>
  <si>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</si>
  <si>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</si>
  <si>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</si>
  <si>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-10.15</t>
  </si>
  <si>
    <t>-6.08</t>
  </si>
  <si>
    <t>-4.13</t>
  </si>
  <si>
    <t>-2.93</t>
  </si>
  <si>
    <t>-3.23</t>
  </si>
  <si>
    <t>-3.95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</si>
  <si>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</si>
  <si>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</si>
  <si>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</si>
  <si>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</si>
  <si>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</si>
  <si>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</si>
  <si>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-6.32</t>
  </si>
  <si>
    <t>-3.46</t>
  </si>
  <si>
    <t>-2.58</t>
  </si>
  <si>
    <t>-1.83</t>
  </si>
  <si>
    <t>-2.02</t>
  </si>
  <si>
    <t>-2.47</t>
  </si>
  <si>
    <t>Normalized Diluted EPS</t>
  </si>
  <si>
    <t>EBITDA</t>
  </si>
  <si>
    <t>EBITA</t>
  </si>
  <si>
    <t>EBIT</t>
  </si>
  <si>
    <t>EBITDAR</t>
  </si>
  <si>
    <t>Normalized Net Income</t>
  </si>
  <si>
    <t>Supplemental Operating Expense Items</t>
  </si>
  <si>
    <t>General and Administrative Expenses</t>
  </si>
  <si>
    <t>Research And Development Expense From Footnotes</t>
  </si>
  <si>
    <t>Net Rental Expense, Total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</si>
  <si>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</si>
  <si>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</si>
  <si>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</si>
  <si>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</si>
  <si>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</si>
  <si>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-69.96</t>
  </si>
  <si>
    <t>-19.83</t>
  </si>
  <si>
    <t>-24.07</t>
  </si>
  <si>
    <t>-29.19</t>
  </si>
  <si>
    <t>-64.21</t>
  </si>
  <si>
    <t>Return on Total Capital</t>
  </si>
  <si>
    <t>-80.04</t>
  </si>
  <si>
    <t>-20.57</t>
  </si>
  <si>
    <t>-25.23</t>
  </si>
  <si>
    <t>-31.26</t>
  </si>
  <si>
    <t>-75.38</t>
  </si>
  <si>
    <t>Return On Equity %</t>
  </si>
  <si>
    <t>-163.12</t>
  </si>
  <si>
    <t>-33.35</t>
  </si>
  <si>
    <t>-42.02</t>
  </si>
  <si>
    <t>-54.18</t>
  </si>
  <si>
    <t>-137.31</t>
  </si>
  <si>
    <t>Return on Common Equity</t>
  </si>
  <si>
    <t>162.64</t>
  </si>
  <si>
    <t>-36.13</t>
  </si>
  <si>
    <t>Short Term Liquidity</t>
  </si>
  <si>
    <t>Current Ratio</t>
  </si>
  <si>
    <t>11.47</t>
  </si>
  <si>
    <t>6.26</t>
  </si>
  <si>
    <t>31.83</t>
  </si>
  <si>
    <t>13.31</t>
  </si>
  <si>
    <t>9.46</t>
  </si>
  <si>
    <t>2.53</t>
  </si>
  <si>
    <t>Quick Ratio</t>
  </si>
  <si>
    <t>11.43</t>
  </si>
  <si>
    <t>6.21</t>
  </si>
  <si>
    <t>31.49</t>
  </si>
  <si>
    <t>13.11</t>
  </si>
  <si>
    <t>9.11</t>
  </si>
  <si>
    <t>2.41</t>
  </si>
  <si>
    <t>Operating Cash Flow to Current Liabilities</t>
  </si>
  <si>
    <t>-5.86</t>
  </si>
  <si>
    <t>-5.02</t>
  </si>
  <si>
    <t>-4.24</t>
  </si>
  <si>
    <t>-4.16</t>
  </si>
  <si>
    <t>-5.47</t>
  </si>
  <si>
    <t>-3.68</t>
  </si>
  <si>
    <t>Long Term Solvency</t>
  </si>
  <si>
    <t>Total Debt/Equity</t>
  </si>
  <si>
    <t>80.7</t>
  </si>
  <si>
    <t>8.86</t>
  </si>
  <si>
    <t>12.08</t>
  </si>
  <si>
    <t>30.03</t>
  </si>
  <si>
    <t>Total Debt / Total Capital</t>
  </si>
  <si>
    <t>44.66</t>
  </si>
  <si>
    <t>8.14</t>
  </si>
  <si>
    <t>10.78</t>
  </si>
  <si>
    <t>23.09</t>
  </si>
  <si>
    <t>LT Debt/Equity</t>
  </si>
  <si>
    <t>7.81</t>
  </si>
  <si>
    <t>10.25</t>
  </si>
  <si>
    <t>24.86</t>
  </si>
  <si>
    <t>Long-Term Debt / Total Capital</t>
  </si>
  <si>
    <t>7.17</t>
  </si>
  <si>
    <t>9.15</t>
  </si>
  <si>
    <t>19.12</t>
  </si>
  <si>
    <t>Total Liabilities / Total Assets</t>
  </si>
  <si>
    <t>49.42</t>
  </si>
  <si>
    <t>14.6</t>
  </si>
  <si>
    <t>3.1</t>
  </si>
  <si>
    <t>13.5</t>
  </si>
  <si>
    <t>17.62</t>
  </si>
  <si>
    <t>44.7</t>
  </si>
  <si>
    <t>EBIT / Interest Expense</t>
  </si>
  <si>
    <t>-148.1</t>
  </si>
  <si>
    <t>EBITDA / Interest Expense</t>
  </si>
  <si>
    <t>-146.33</t>
  </si>
  <si>
    <t>(EBITDA - Capex) / Interest Expense</t>
  </si>
  <si>
    <t>-149.26</t>
  </si>
  <si>
    <t>Total Debt / EBITDA</t>
  </si>
  <si>
    <t>-0.71</t>
  </si>
  <si>
    <t>-0.22</t>
  </si>
  <si>
    <t>-0.19</t>
  </si>
  <si>
    <t>-0.12</t>
  </si>
  <si>
    <t>Net Debt / EBITDA</t>
  </si>
  <si>
    <t>1.08</t>
  </si>
  <si>
    <t>5.96</t>
  </si>
  <si>
    <t>2.34</t>
  </si>
  <si>
    <t>1.39</t>
  </si>
  <si>
    <t>0.41</t>
  </si>
  <si>
    <t>Total Debt / (EBITDA - Capex)</t>
  </si>
  <si>
    <t>-0.69</t>
  </si>
  <si>
    <t>-0.18</t>
  </si>
  <si>
    <t>Net Debt / (EBITDA - Capex)</t>
  </si>
  <si>
    <t>0.97</t>
  </si>
  <si>
    <t>0.96</t>
  </si>
  <si>
    <t>5.84</t>
  </si>
  <si>
    <t>2.29</t>
  </si>
  <si>
    <t>1.37</t>
  </si>
  <si>
    <t>Growth Over Prior Year</t>
  </si>
  <si>
    <t>EBITDA, 1 Yr. Growth %</t>
  </si>
  <si>
    <t>184.11</t>
  </si>
  <si>
    <t>327.5</t>
  </si>
  <si>
    <t>157.02</t>
  </si>
  <si>
    <t>13.66</t>
  </si>
  <si>
    <t>42.07</t>
  </si>
  <si>
    <t>EBITA, 1 Yr. Growth %</t>
  </si>
  <si>
    <t>188.34</t>
  </si>
  <si>
    <t>324.18</t>
  </si>
  <si>
    <t>155.81</t>
  </si>
  <si>
    <t>13.96</t>
  </si>
  <si>
    <t>41.65</t>
  </si>
  <si>
    <t>EBIT, 1 Yr. Growth %</t>
  </si>
  <si>
    <t>Earnings From Cont. Operations, 1 Yr. Growth %</t>
  </si>
  <si>
    <t>208.85</t>
  </si>
  <si>
    <t>300.01</t>
  </si>
  <si>
    <t>151.18</t>
  </si>
  <si>
    <t>12.6</t>
  </si>
  <si>
    <t>40.36</t>
  </si>
  <si>
    <t>Net Income, 1 Yr. Growth %</t>
  </si>
  <si>
    <t>Normalized Net Income, 1 Yr. Growth %</t>
  </si>
  <si>
    <t>182.59</t>
  </si>
  <si>
    <t>339.1</t>
  </si>
  <si>
    <t>151.16</t>
  </si>
  <si>
    <t>12.58</t>
  </si>
  <si>
    <t>40.37</t>
  </si>
  <si>
    <t>Diluted EPS Before Extra, 1 Yr. Growth %</t>
  </si>
  <si>
    <t>-40.06</t>
  </si>
  <si>
    <t>-32.12</t>
  </si>
  <si>
    <t>-28.95</t>
  </si>
  <si>
    <t>10.26</t>
  </si>
  <si>
    <t>22.23</t>
  </si>
  <si>
    <t>Net Property, Plant and Equip., 1 Yr. Growth %</t>
  </si>
  <si>
    <t>30.96</t>
  </si>
  <si>
    <t>-6.22</t>
  </si>
  <si>
    <t>-13.07</t>
  </si>
  <si>
    <t>Total Assets, 1 Yr. Growth %</t>
  </si>
  <si>
    <t>98.79</t>
  </si>
  <si>
    <t>20.47</t>
  </si>
  <si>
    <t>-28.04</t>
  </si>
  <si>
    <t>-46.11</t>
  </si>
  <si>
    <t>Tangible Book Value, 1 Yr. Growth %</t>
  </si>
  <si>
    <t>174.5</t>
  </si>
  <si>
    <t>7.54</t>
  </si>
  <si>
    <t>-31.46</t>
  </si>
  <si>
    <t>-63.83</t>
  </si>
  <si>
    <t>Common Equity, 1 Yr. Growth %</t>
  </si>
  <si>
    <t>Cash From Operations, 1 Yr. Growth %</t>
  </si>
  <si>
    <t>184.2</t>
  </si>
  <si>
    <t>157.08</t>
  </si>
  <si>
    <t>28.51</t>
  </si>
  <si>
    <t>22.46</t>
  </si>
  <si>
    <t>Capital Expenditures, 1 Yr. Growth %</t>
  </si>
  <si>
    <t>-29.51</t>
  </si>
  <si>
    <t>211.63</t>
  </si>
  <si>
    <t>-15.23</t>
  </si>
  <si>
    <t>-76.23</t>
  </si>
  <si>
    <t>Levered Free Cash Flow, 1 Yr. Growth %</t>
  </si>
  <si>
    <t>205.13</t>
  </si>
  <si>
    <t>160.01</t>
  </si>
  <si>
    <t>46.66</t>
  </si>
  <si>
    <t>6.17</t>
  </si>
  <si>
    <t>Unlevered Free Cash Flow, 1 Yr. Growth %</t>
  </si>
  <si>
    <t>202.96</t>
  </si>
  <si>
    <t>161.87</t>
  </si>
  <si>
    <t>Compound Annual Growth Rate Over Two Years</t>
  </si>
  <si>
    <t>EBITDA, 2 Yr. CAGR %</t>
  </si>
  <si>
    <t>248.51</t>
  </si>
  <si>
    <t>231.48</t>
  </si>
  <si>
    <t>70.92</t>
  </si>
  <si>
    <t>27.07</t>
  </si>
  <si>
    <t>EBITA, 2 Yr. CAGR %</t>
  </si>
  <si>
    <t>249.73</t>
  </si>
  <si>
    <t>229.41</t>
  </si>
  <si>
    <t>70.74</t>
  </si>
  <si>
    <t>27.05</t>
  </si>
  <si>
    <t>EBIT, 2 Yr. CAGR %</t>
  </si>
  <si>
    <t>Earnings From Cont. Operations, 2 Yr. CAGR %</t>
  </si>
  <si>
    <t>251.49</t>
  </si>
  <si>
    <t>216.97</t>
  </si>
  <si>
    <t>68.17</t>
  </si>
  <si>
    <t>25.71</t>
  </si>
  <si>
    <t>Net Income, 2 Yr. CAGR %</t>
  </si>
  <si>
    <t>Normalized Net Income, 2 Yr. CAGR %</t>
  </si>
  <si>
    <t>252.26</t>
  </si>
  <si>
    <t>232.09</t>
  </si>
  <si>
    <t>68.16</t>
  </si>
  <si>
    <t>Diluted EPS Before Extra, 2 Yr. CAGR %</t>
  </si>
  <si>
    <t>-36.22</t>
  </si>
  <si>
    <t>-30.56</t>
  </si>
  <si>
    <t>-11.49</t>
  </si>
  <si>
    <t>16.09</t>
  </si>
  <si>
    <t>Net Property, Plant and Equip., 2 Yr. CAGR %</t>
  </si>
  <si>
    <t>320.61</t>
  </si>
  <si>
    <t>425.01</t>
  </si>
  <si>
    <t>344.29</t>
  </si>
  <si>
    <t>-9.71</t>
  </si>
  <si>
    <t>Total Assets, 2 Yr. CAGR %</t>
  </si>
  <si>
    <t>553.72</t>
  </si>
  <si>
    <t>408.9</t>
  </si>
  <si>
    <t>-6.89</t>
  </si>
  <si>
    <t>-37.72</t>
  </si>
  <si>
    <t>Tangible Book Value, 2 Yr. CAGR %</t>
  </si>
  <si>
    <t>737.68</t>
  </si>
  <si>
    <t>424.33</t>
  </si>
  <si>
    <t>-14.14</t>
  </si>
  <si>
    <t>-50.21</t>
  </si>
  <si>
    <t>Common Equity, 2 Yr. CAGR %</t>
  </si>
  <si>
    <t>Cash From Operations, 2 Yr. CAGR %</t>
  </si>
  <si>
    <t>234.2</t>
  </si>
  <si>
    <t>217.86</t>
  </si>
  <si>
    <t>81.76</t>
  </si>
  <si>
    <t>25.45</t>
  </si>
  <si>
    <t>Capital Expenditures, 2 Yr. CAGR %</t>
  </si>
  <si>
    <t>194.35</t>
  </si>
  <si>
    <t>48.21</t>
  </si>
  <si>
    <t>62.53</t>
  </si>
  <si>
    <t>-55.11</t>
  </si>
  <si>
    <t>Levered Free Cash Flow, 2 Yr. CAGR %</t>
  </si>
  <si>
    <t>181.67</t>
  </si>
  <si>
    <t>95.27</t>
  </si>
  <si>
    <t>24.78</t>
  </si>
  <si>
    <t>Unlevered Free Cash Flow, 2 Yr. CAGR %</t>
  </si>
  <si>
    <t>95.97</t>
  </si>
  <si>
    <t>Compound Annual Growth Rate Over Three Years</t>
  </si>
  <si>
    <t>EBITDA, 3 Yr. CAGR %</t>
  </si>
  <si>
    <t>214.87</t>
  </si>
  <si>
    <t>132.01</t>
  </si>
  <si>
    <t>60.7</t>
  </si>
  <si>
    <t>EBITA, 3 Yr. CAGR %</t>
  </si>
  <si>
    <t>215.11</t>
  </si>
  <si>
    <t>131.24</t>
  </si>
  <si>
    <t>60.43</t>
  </si>
  <si>
    <t>EBIT, 3 Yr. CAGR %</t>
  </si>
  <si>
    <t>Earnings From Cont. Operations, 3 Yr. CAGR %</t>
  </si>
  <si>
    <t>214.24</t>
  </si>
  <si>
    <t>124.49</t>
  </si>
  <si>
    <t>58.34</t>
  </si>
  <si>
    <t>Net Income, 3 Yr. CAGR %</t>
  </si>
  <si>
    <t>Normalized Net Income, 3 Yr. CAGR %</t>
  </si>
  <si>
    <t>214.7</t>
  </si>
  <si>
    <t>131.56</t>
  </si>
  <si>
    <t>58.33</t>
  </si>
  <si>
    <t>Diluted EPS Before Extra, 3 Yr. CAGR %</t>
  </si>
  <si>
    <t>-33.89</t>
  </si>
  <si>
    <t>-18.99</t>
  </si>
  <si>
    <t>-1.44</t>
  </si>
  <si>
    <t>Net Property, Plant and Equip., 3 Yr. CAGR %</t>
  </si>
  <si>
    <t>619.43</t>
  </si>
  <si>
    <t>195.68</t>
  </si>
  <si>
    <t>157.93</t>
  </si>
  <si>
    <t>Total Assets, 3 Yr. CAGR %</t>
  </si>
  <si>
    <t>272.01</t>
  </si>
  <si>
    <t>165.13</t>
  </si>
  <si>
    <t>-22.4</t>
  </si>
  <si>
    <t>Tangible Book Value, 3 Yr. CAGR %</t>
  </si>
  <si>
    <t>322.59</t>
  </si>
  <si>
    <t>166.1</t>
  </si>
  <si>
    <t>-35.64</t>
  </si>
  <si>
    <t>Common Equity, 3 Yr. CAGR %</t>
  </si>
  <si>
    <t>Cash From Operations, 3 Yr. CAGR %</t>
  </si>
  <si>
    <t>206.22</t>
  </si>
  <si>
    <t>135.03</t>
  </si>
  <si>
    <t>59.34</t>
  </si>
  <si>
    <t>Capital Expenditures, 3 Yr. CAGR %</t>
  </si>
  <si>
    <t>23.03</t>
  </si>
  <si>
    <t>-14.37</t>
  </si>
  <si>
    <t>Levered Free Cash Flow, 3 Yr. CAGR %</t>
  </si>
  <si>
    <t>126.6</t>
  </si>
  <si>
    <t>59.38</t>
  </si>
  <si>
    <t>Unlevered Free Cash Flow, 3 Yr. CAGR %</t>
  </si>
  <si>
    <t>59.76</t>
  </si>
  <si>
    <t>Compound Annual Growth Rate Over Five Years</t>
  </si>
  <si>
    <t>EBITDA, 5 Yr. CAGR %</t>
  </si>
  <si>
    <t>119.03</t>
  </si>
  <si>
    <t>EBITA, 5 Yr. CAGR %</t>
  </si>
  <si>
    <t>119.11</t>
  </si>
  <si>
    <t>EBIT, 5 Yr. CAGR %</t>
  </si>
  <si>
    <t>Earnings From Cont. Operations, 5 Yr. CAGR %</t>
  </si>
  <si>
    <t>117.83</t>
  </si>
  <si>
    <t>Net Income, 5 Yr. CAGR %</t>
  </si>
  <si>
    <t>Normalized Net Income, 5 Yr. CAGR %</t>
  </si>
  <si>
    <t>118.01</t>
  </si>
  <si>
    <t>Diluted EPS Before Extra, 5 Yr. CAGR %</t>
  </si>
  <si>
    <t>-17.19</t>
  </si>
  <si>
    <t>Net Property, Plant and Equip., 5 Yr. CAGR %</t>
  </si>
  <si>
    <t>213.65</t>
  </si>
  <si>
    <t>Total Assets, 5 Yr. CAGR %</t>
  </si>
  <si>
    <t>Tangible Book Value, 5 Yr. CAGR %</t>
  </si>
  <si>
    <t>79.65</t>
  </si>
  <si>
    <t>Common Equity, 5 Yr. CAGR %</t>
  </si>
  <si>
    <t>Cash From Operations, 5 Yr. CAGR %</t>
  </si>
  <si>
    <t>114.29</t>
  </si>
  <si>
    <t>Capital Expenditures, 5 Yr. CAGR %</t>
  </si>
  <si>
    <t>40.32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</si>
  <si>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</si>
  <si>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</si>
  <si>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</si>
  <si>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</si>
  <si>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</si>
  <si>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</si>
  <si>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</si>
  <si>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</si>
  <si>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954.3</t>
  </si>
  <si>
    <t>606</t>
  </si>
  <si>
    <t>604.1</t>
  </si>
  <si>
    <t>816.3</t>
  </si>
  <si>
    <t>1,615</t>
  </si>
  <si>
    <t>-</t>
  </si>
  <si>
    <t>Change</t>
  </si>
  <si>
    <t>-36.5%</t>
  </si>
  <si>
    <t>-0.31%</t>
  </si>
  <si>
    <t>35.12%</t>
  </si>
  <si>
    <t>97.85%</t>
  </si>
  <si>
    <t>0%</t>
  </si>
  <si>
    <t>Enterprise Value (EV)
                                    1</t>
  </si>
  <si>
    <t>609</t>
  </si>
  <si>
    <t>229.5</t>
  </si>
  <si>
    <t>348.1</t>
  </si>
  <si>
    <t>693.2</t>
  </si>
  <si>
    <t>999.1</t>
  </si>
  <si>
    <t>1,123</t>
  </si>
  <si>
    <t>1,271</t>
  </si>
  <si>
    <t>-62.32%</t>
  </si>
  <si>
    <t>51.71%</t>
  </si>
  <si>
    <t>99.13%</t>
  </si>
  <si>
    <t>44.13%</t>
  </si>
  <si>
    <t>12.4%</t>
  </si>
  <si>
    <t>13.15%</t>
  </si>
  <si>
    <t>P/E ratio</t>
  </si>
  <si>
    <t>-5.08x</t>
  </si>
  <si>
    <t>-4.06x</t>
  </si>
  <si>
    <t>-3.59x</t>
  </si>
  <si>
    <t>-3.37x</t>
  </si>
  <si>
    <t>-4.58x</t>
  </si>
  <si>
    <t>-4.21x</t>
  </si>
  <si>
    <t>-4.11x</t>
  </si>
  <si>
    <t>PBR</t>
  </si>
  <si>
    <t>2.79x</t>
  </si>
  <si>
    <t>1.67x</t>
  </si>
  <si>
    <t>2.39x</t>
  </si>
  <si>
    <t>8.7x</t>
  </si>
  <si>
    <t>2.4x</t>
  </si>
  <si>
    <t>3.93x</t>
  </si>
  <si>
    <t>6.02x</t>
  </si>
  <si>
    <t>PEG</t>
  </si>
  <si>
    <t>-0x</t>
  </si>
  <si>
    <t>0.1x</t>
  </si>
  <si>
    <t>-0.4x</t>
  </si>
  <si>
    <t>-0.2x</t>
  </si>
  <si>
    <t>0.4x</t>
  </si>
  <si>
    <t>-0.48x</t>
  </si>
  <si>
    <t>-1.61x</t>
  </si>
  <si>
    <t>Capitalization / Revenue</t>
  </si>
  <si>
    <t>308x</t>
  </si>
  <si>
    <t>EV / Revenue</t>
  </si>
  <si>
    <t>242x</t>
  </si>
  <si>
    <t>EV / EBITDA</t>
  </si>
  <si>
    <t>-10.5x</t>
  </si>
  <si>
    <t>-1.54x</t>
  </si>
  <si>
    <t>-2.06x</t>
  </si>
  <si>
    <t>-2.88x</t>
  </si>
  <si>
    <t>-3.07x</t>
  </si>
  <si>
    <t>-3.01x</t>
  </si>
  <si>
    <t>-3.27x</t>
  </si>
  <si>
    <t>EV / EBIT</t>
  </si>
  <si>
    <t>-10.4x</t>
  </si>
  <si>
    <t>-1.53x</t>
  </si>
  <si>
    <t>-2.04x</t>
  </si>
  <si>
    <t>-2.86x</t>
  </si>
  <si>
    <t>-2.65x</t>
  </si>
  <si>
    <t>-2.78x</t>
  </si>
  <si>
    <t>EV / FCF</t>
  </si>
  <si>
    <t>-12.8x</t>
  </si>
  <si>
    <t>-1.86x</t>
  </si>
  <si>
    <t>-2.22x</t>
  </si>
  <si>
    <t>-3.67x</t>
  </si>
  <si>
    <t>-3.11x</t>
  </si>
  <si>
    <t>-2.91x</t>
  </si>
  <si>
    <t>-3.1x</t>
  </si>
  <si>
    <t>FCF Yield</t>
  </si>
  <si>
    <t>-7.83%</t>
  </si>
  <si>
    <t>-53.7%</t>
  </si>
  <si>
    <t>-45%</t>
  </si>
  <si>
    <t>-27.2%</t>
  </si>
  <si>
    <t>-32.2%</t>
  </si>
  <si>
    <t>-34.4%</t>
  </si>
  <si>
    <t>-32.3%</t>
  </si>
  <si>
    <t>Dividend per Share
                                    2</t>
  </si>
  <si>
    <t>Rate of return</t>
  </si>
  <si>
    <t>EPS
                                    2</t>
  </si>
  <si>
    <t>-3.466</t>
  </si>
  <si>
    <t>-3.768</t>
  </si>
  <si>
    <t>-3.864</t>
  </si>
  <si>
    <t>Distribution rate</t>
  </si>
  <si>
    <t>Net sales
                                    1</t>
  </si>
  <si>
    <t>5.243</t>
  </si>
  <si>
    <t>EBITDA
                                    1</t>
  </si>
  <si>
    <t>-57.95</t>
  </si>
  <si>
    <t>-148.9</t>
  </si>
  <si>
    <t>-169.3</t>
  </si>
  <si>
    <t>-240.5</t>
  </si>
  <si>
    <t>-325.6</t>
  </si>
  <si>
    <t>-372.7</t>
  </si>
  <si>
    <t>-388.3</t>
  </si>
  <si>
    <t>EBIT
                                    1</t>
  </si>
  <si>
    <t>-58.65</t>
  </si>
  <si>
    <t>-150</t>
  </si>
  <si>
    <t>-171</t>
  </si>
  <si>
    <t>-242.2</t>
  </si>
  <si>
    <t>-347.3</t>
  </si>
  <si>
    <t>-423.4</t>
  </si>
  <si>
    <t>-457.1</t>
  </si>
  <si>
    <t>Net income
                                    1</t>
  </si>
  <si>
    <t>-59.44</t>
  </si>
  <si>
    <t>-149.3</t>
  </si>
  <si>
    <t>-168.1</t>
  </si>
  <si>
    <t>-235.9</t>
  </si>
  <si>
    <t>-326.2</t>
  </si>
  <si>
    <t>-410.6</t>
  </si>
  <si>
    <t>-453.7</t>
  </si>
  <si>
    <t>Net Debt
                                    1</t>
  </si>
  <si>
    <t>-345.3</t>
  </si>
  <si>
    <t>-376.6</t>
  </si>
  <si>
    <t>-256</t>
  </si>
  <si>
    <t>-123.1</t>
  </si>
  <si>
    <t>-615.9</t>
  </si>
  <si>
    <t>-492.1</t>
  </si>
  <si>
    <t>-344.4</t>
  </si>
  <si>
    <t>Reference price
                                    2</t>
  </si>
  <si>
    <t>21.00</t>
  </si>
  <si>
    <t>11.89</t>
  </si>
  <si>
    <t>11.59</t>
  </si>
  <si>
    <t>13.30</t>
  </si>
  <si>
    <t>15.87</t>
  </si>
  <si>
    <t>Nbr of stocks (in thousands)</t>
  </si>
  <si>
    <t>45,445</t>
  </si>
  <si>
    <t>50,970</t>
  </si>
  <si>
    <t>52,124</t>
  </si>
  <si>
    <t>61,376</t>
  </si>
  <si>
    <t>101,766</t>
  </si>
  <si>
    <t>Announcement Date</t>
  </si>
  <si>
    <t>3/4/21</t>
  </si>
  <si>
    <t>3/10/22</t>
  </si>
  <si>
    <t>3/2/23</t>
  </si>
  <si>
    <t>3/5/24</t>
  </si>
  <si>
    <t>address1</t>
  </si>
  <si>
    <t>1560 Trapelo Road</t>
  </si>
  <si>
    <t>city</t>
  </si>
  <si>
    <t>Waltham</t>
  </si>
  <si>
    <t>state</t>
  </si>
  <si>
    <t>MA</t>
  </si>
  <si>
    <t>zip</t>
  </si>
  <si>
    <t>02451</t>
  </si>
  <si>
    <t>country</t>
  </si>
  <si>
    <t>phone</t>
  </si>
  <si>
    <t>781 786 8230</t>
  </si>
  <si>
    <t>fax</t>
  </si>
  <si>
    <t>781 786 8866</t>
  </si>
  <si>
    <t>website</t>
  </si>
  <si>
    <t>https://www.dyne-tx.com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</si>
  <si>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</si>
  <si>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</si>
  <si>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</si>
  <si>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</si>
  <si>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</si>
  <si>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</si>
  <si>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</si>
  <si>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</si>
  <si>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</si>
  <si>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</si>
  <si>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</si>
  <si>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Dyne Therapeutics, Inc., a clinical-stage muscle disease company, operates as a biotechnology company that focuses on advancing therapeutics for genetically driven muscle diseases in the United States. It is developing a portfolio of muscle disease therapeutics, including programs in myotonic dystrophy type 1; duchenne muscular dystrophy; and facioscapulohumeral dystrophy, as well as rare skeletal muscle, and cardiac and metabolic muscle diseases using its FORCE platform that delivers disease-modifying therapeutics. Dyne Therapeutics, Inc. was incorporated in 2017 and is headquartered in Waltham, Massachusetts.</t>
  </si>
  <si>
    <t>fullTimeEmployees</t>
  </si>
  <si>
    <t>companyOfficers</t>
  </si>
  <si>
    <t>[{'maxAge': 1, 'name': 'Mr. John G. Cox M.B.A.', 'age': 61, 'title': 'CEO, President &amp; Director', 'yearBorn': 1963, 'exercisedValue': 0, 'unexercisedValue': 0}, {'maxAge': 1, 'name': 'Dr. Romesh  Subramanian Ph.D.', 'age': 59, 'title': 'Co-Founder &amp; Advisor', 'yearBorn': 1965, 'fiscalYear': 2020, 'totalPay': 565170, 'exercisedValue': 0, 'unexercisedValue': 284933}, {'maxAge': 1, 'name': 'Mr. Richard William Scalzo M.B.A.', 'age': 38, 'title': 'Senior VP and Head of Finance &amp; Administration', 'yearBorn': 1986, 'fiscalYear': 2020, 'exercisedValue': 0, 'unexercisedValue': 0}, {'maxAge': 1, 'name': 'Mr. John  Najim M.B.A.', 'title': 'Chief Technical Officer', 'fiscalYear': 2020, 'exercisedValue': 0, 'unexercisedValue': 0}, {'maxAge': 1, 'name': 'Dr. Oxana  Beskrovnaya Ph.D.', 'age': 63, 'title': 'Chief Scientific Officer', 'yearBorn': 1961, 'fiscalYear': 2020, 'totalPay': 631076, 'exercisedValue': 0, 'unexercisedValue': 1167727}, {'maxAge': 1, 'name': 'Ms. Amy  Reilly', 'age': 50, 'title': 'Senior VP and Head of Corporate Communications &amp; Investor Relations', 'yearBorn': 1974, 'fiscalYear': 2020, 'exercisedValue': 0, 'unexercisedValue': 0}, {'maxAge': 1, 'name': 'Mr. Daniel  Wilson', 'age': 52, 'title': 'Senior VP &amp; Head of Legal', 'yearBorn': 1972, 'fiscalYear': 2020, 'exercisedValue': 0, 'unexercisedValue': 0}, {'maxAge': 1, 'name': 'Ms. Lucia  Celona', 'age': 58, 'title': 'Chief Human Resource Officer', 'yearBorn': 1966, 'fiscalYear': 2020, 'exercisedValue': 0, 'unexercisedValue': 0}, {'maxAge': 1, 'name': 'Ms. Debra  Feldman', 'age': 53, 'title': 'Chief Regulatory Affairs Officer', 'yearBorn': 1971, 'fiscalYear': 2020, 'exercisedValue': 0, 'unexercisedValue': 0}, {'maxAge': 1, 'name': 'Dr. Ashish  Dugar M.B.A., Ph.D.', 'title': 'Chief Medical Affairs Officer', 'fiscalYear': 2020,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</si>
  <si>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</si>
  <si>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</si>
  <si>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</si>
  <si>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</si>
  <si>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</si>
  <si>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</si>
  <si>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</si>
  <si>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</si>
  <si>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</si>
  <si>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</si>
  <si>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</si>
  <si>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</si>
  <si>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</si>
  <si>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</si>
  <si>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</si>
  <si>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</si>
  <si>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</si>
  <si>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</si>
  <si>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</si>
  <si>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</si>
  <si>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</si>
  <si>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</si>
  <si>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</si>
  <si>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</si>
  <si>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</si>
  <si>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</si>
  <si>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</si>
  <si>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</si>
  <si>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</si>
  <si>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</si>
  <si>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</si>
  <si>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</si>
  <si>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</si>
  <si>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</si>
  <si>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</si>
  <si>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</si>
  <si>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</si>
  <si>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</si>
  <si>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</si>
  <si>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</si>
  <si>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</si>
  <si>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</si>
  <si>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</si>
  <si>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</si>
  <si>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</si>
  <si>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</si>
  <si>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</si>
  <si>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</si>
  <si>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</si>
  <si>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</si>
  <si>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</si>
  <si>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</si>
  <si>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</si>
  <si>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</si>
  <si>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</si>
  <si>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</si>
  <si>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</si>
  <si>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</si>
  <si>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</si>
  <si>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</si>
  <si>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</si>
  <si>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</si>
  <si>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</si>
  <si>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</si>
  <si>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</si>
  <si>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</si>
  <si>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Dyne Therapeutics,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</si>
  <si>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</si>
  <si>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</si>
  <si>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</si>
  <si>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</si>
  <si>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</si>
  <si>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</si>
  <si>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</si>
  <si>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bf98e34f-5989-3e23-b14d-e7c60952a6b7</t>
  </si>
  <si>
    <t>messageBoardId</t>
  </si>
  <si>
    <t>finmb_608699906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</si>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</sst>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dyne-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19.9683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-96.47039507093214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1.615026432E9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6.934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-4.405091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-4.0</v>
      </c>
      <c r="C2" s="1">
        <v>-14.0</v>
      </c>
      <c r="D2" s="1">
        <v>-59.0</v>
      </c>
      <c r="E2" s="1">
        <v>-149.0</v>
      </c>
      <c r="F2" s="1">
        <v>-168.0</v>
      </c>
      <c r="G2" s="1">
        <v>-236.0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27.0</v>
      </c>
      <c r="D3" s="1">
        <v>70.0</v>
      </c>
      <c r="E3" s="1">
        <v>1.0</v>
      </c>
      <c r="F3" s="1">
        <v>1.0</v>
      </c>
      <c r="G3" s="1">
        <v>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2.0</v>
      </c>
      <c r="C4" s="1">
        <v>27.0</v>
      </c>
      <c r="D4" s="1">
        <v>70.0</v>
      </c>
      <c r="E4" s="1">
        <v>1.0</v>
      </c>
      <c r="F4" s="1">
        <v>1.0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6.0</v>
      </c>
      <c r="E5" s="1">
        <v>0.0</v>
      </c>
      <c r="F5" s="1">
        <v>0.0</v>
      </c>
      <c r="G5" s="1">
        <v>0.0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11.0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1.0</v>
      </c>
      <c r="E7" s="1">
        <v>2.0</v>
      </c>
      <c r="F7" s="1">
        <v>1.0</v>
      </c>
      <c r="G7" s="1">
        <v>-1.0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2.0</v>
      </c>
      <c r="D8" s="1">
        <v>6.0</v>
      </c>
      <c r="E8" s="1">
        <v>17.0</v>
      </c>
      <c r="F8" s="1">
        <v>15.0</v>
      </c>
      <c r="G8" s="1">
        <v>19.0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</v>
      </c>
      <c r="C9" s="1">
        <v>1.0</v>
      </c>
      <c r="D9" s="1">
        <v>45.0</v>
      </c>
      <c r="E9" s="1">
        <v>-74.0</v>
      </c>
      <c r="F9" s="1">
        <v>1.0</v>
      </c>
      <c r="G9" s="1">
        <v>78.0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63.0</v>
      </c>
      <c r="C10" s="1">
        <v>1.0</v>
      </c>
      <c r="D10" s="1">
        <v>8.0</v>
      </c>
      <c r="E10" s="1">
        <v>13.0</v>
      </c>
      <c r="F10" s="1">
        <v>-1.0</v>
      </c>
      <c r="G10" s="1">
        <v>22.0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-3.0</v>
      </c>
      <c r="C11" s="1">
        <v>-28.0</v>
      </c>
      <c r="D11" s="1">
        <v>-3.0</v>
      </c>
      <c r="E11" s="1">
        <v>-4.0</v>
      </c>
      <c r="F11" s="1">
        <v>-4.0</v>
      </c>
      <c r="G11" s="1">
        <v>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-11.0</v>
      </c>
      <c r="D12" s="1">
        <v>-46.0</v>
      </c>
      <c r="E12" s="1">
        <v>-120.0</v>
      </c>
      <c r="F12" s="1">
        <v>-154.0</v>
      </c>
      <c r="G12" s="1">
        <v>-188.0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-13.0</v>
      </c>
      <c r="C13" s="1">
        <v>-1.0</v>
      </c>
      <c r="D13" s="1">
        <v>-1.0</v>
      </c>
      <c r="E13" s="1">
        <v>-3.0</v>
      </c>
      <c r="F13" s="1">
        <v>-3.0</v>
      </c>
      <c r="G13" s="1">
        <v>-72.0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-44.0</v>
      </c>
      <c r="E14" s="1">
        <v>-134.0</v>
      </c>
      <c r="F14" s="1">
        <v>90.0</v>
      </c>
      <c r="G14" s="1">
        <v>84.0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-13.0</v>
      </c>
      <c r="C15" s="1">
        <v>-1.0</v>
      </c>
      <c r="D15" s="1">
        <v>-45.0</v>
      </c>
      <c r="E15" s="1">
        <v>-138.0</v>
      </c>
      <c r="F15" s="1">
        <v>87.0</v>
      </c>
      <c r="G15" s="1">
        <v>83.0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9.0</v>
      </c>
      <c r="E16" s="1">
        <v>0.0</v>
      </c>
      <c r="F16" s="1">
        <v>0.0</v>
      </c>
      <c r="G16" s="1">
        <v>0.0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9.0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-10.0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-10.0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246.0</v>
      </c>
      <c r="E20" s="1">
        <v>158.0</v>
      </c>
      <c r="F20" s="1">
        <v>37.0</v>
      </c>
      <c r="G20" s="1">
        <v>54.0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12.0</v>
      </c>
      <c r="C21" s="1">
        <v>19.0</v>
      </c>
      <c r="D21" s="1">
        <v>135.0</v>
      </c>
      <c r="E21" s="1">
        <v>0.0</v>
      </c>
      <c r="F21" s="1">
        <v>0.0</v>
      </c>
      <c r="G21" s="1">
        <v>0.0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-45.0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12.0</v>
      </c>
      <c r="C23" s="1">
        <v>19.0</v>
      </c>
      <c r="D23" s="1">
        <v>381.0</v>
      </c>
      <c r="E23" s="1">
        <v>158.0</v>
      </c>
      <c r="F23" s="1">
        <v>37.0</v>
      </c>
      <c r="G23" s="1">
        <v>54.0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8.0</v>
      </c>
      <c r="C24" s="1">
        <v>6.0</v>
      </c>
      <c r="D24" s="1">
        <v>289.0</v>
      </c>
      <c r="E24" s="1">
        <v>-99.0</v>
      </c>
      <c r="F24" s="1">
        <v>-29.0</v>
      </c>
      <c r="G24" s="1">
        <v>-50.0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32.0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-8.0</v>
      </c>
      <c r="D27" s="1">
        <v>-25.0</v>
      </c>
      <c r="E27" s="1">
        <v>-66.0</v>
      </c>
      <c r="F27" s="1">
        <v>-98.0</v>
      </c>
      <c r="G27" s="1">
        <v>-104.0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-8.0</v>
      </c>
      <c r="D28" s="1">
        <v>-25.0</v>
      </c>
      <c r="E28" s="1">
        <v>-66.0</v>
      </c>
      <c r="F28" s="1">
        <v>-98.0</v>
      </c>
      <c r="G28" s="1">
        <v>-104.0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-1.0</v>
      </c>
      <c r="D29" s="1">
        <v>-4.0</v>
      </c>
      <c r="E29" s="1">
        <v>-11.0</v>
      </c>
      <c r="F29" s="1">
        <v>5.0</v>
      </c>
      <c r="G29" s="1">
        <v>-26.0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-6.0</v>
      </c>
      <c r="E30" s="1">
        <v>0.0</v>
      </c>
      <c r="F30" s="1">
        <v>0.0</v>
      </c>
      <c r="G30" s="1">
        <v>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8.0</v>
      </c>
      <c r="C3" s="1">
        <v>14.0</v>
      </c>
      <c r="D3" s="1">
        <v>301.0</v>
      </c>
      <c r="E3" s="1">
        <v>201.0</v>
      </c>
      <c r="F3" s="1">
        <v>172.0</v>
      </c>
      <c r="G3" s="1">
        <v>122.0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0.0</v>
      </c>
      <c r="D4" s="1">
        <v>44.0</v>
      </c>
      <c r="E4" s="1">
        <v>176.0</v>
      </c>
      <c r="F4" s="1">
        <v>83.0</v>
      </c>
      <c r="G4" s="1">
        <v>1.0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8.0</v>
      </c>
      <c r="C5" s="1">
        <v>14.0</v>
      </c>
      <c r="D5" s="1">
        <v>345.0</v>
      </c>
      <c r="E5" s="1">
        <v>377.0</v>
      </c>
      <c r="F5" s="1">
        <v>256.0</v>
      </c>
      <c r="G5" s="1">
        <v>123.0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3.0</v>
      </c>
      <c r="C6" s="1">
        <v>12.0</v>
      </c>
      <c r="D6" s="1">
        <v>3.0</v>
      </c>
      <c r="E6" s="1">
        <v>5.0</v>
      </c>
      <c r="F6" s="1">
        <v>9.0</v>
      </c>
      <c r="G6" s="1">
        <v>6.0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0.0</v>
      </c>
      <c r="D7" s="1">
        <v>0.0</v>
      </c>
      <c r="E7" s="1">
        <v>38.0</v>
      </c>
      <c r="F7" s="1">
        <v>0.0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8.0</v>
      </c>
      <c r="C8" s="1">
        <v>14.0</v>
      </c>
      <c r="D8" s="1">
        <v>349.0</v>
      </c>
      <c r="E8" s="1">
        <v>382.0</v>
      </c>
      <c r="F8" s="1">
        <v>266.0</v>
      </c>
      <c r="G8" s="1">
        <v>129.0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13.0</v>
      </c>
      <c r="C9" s="1">
        <v>1.0</v>
      </c>
      <c r="D9" s="1">
        <v>2.0</v>
      </c>
      <c r="E9" s="1">
        <v>42.0</v>
      </c>
      <c r="F9" s="1">
        <v>42.0</v>
      </c>
      <c r="G9" s="1">
        <v>38.0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-2.0</v>
      </c>
      <c r="C10" s="1">
        <v>-29.0</v>
      </c>
      <c r="D10" s="1">
        <v>-99.0</v>
      </c>
      <c r="E10" s="1">
        <v>-1.0</v>
      </c>
      <c r="F10" s="1">
        <v>-3.0</v>
      </c>
      <c r="G10" s="1">
        <v>-5.0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11.0</v>
      </c>
      <c r="C11" s="1">
        <v>1.0</v>
      </c>
      <c r="D11" s="1">
        <v>1.0</v>
      </c>
      <c r="E11" s="1">
        <v>40.0</v>
      </c>
      <c r="F11" s="1">
        <v>38.0</v>
      </c>
      <c r="G11" s="1">
        <v>33.0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19.0</v>
      </c>
      <c r="D12" s="1">
        <v>2.0</v>
      </c>
      <c r="E12" s="1">
        <v>2.0</v>
      </c>
      <c r="F12" s="1">
        <v>2.0</v>
      </c>
      <c r="G12" s="1">
        <v>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8.0</v>
      </c>
      <c r="C13" s="1">
        <v>16.0</v>
      </c>
      <c r="D13" s="1">
        <v>353.0</v>
      </c>
      <c r="E13" s="1">
        <v>426.0</v>
      </c>
      <c r="F13" s="1">
        <v>306.0</v>
      </c>
      <c r="G13" s="1">
        <v>165.0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51.0</v>
      </c>
      <c r="C15" s="1">
        <v>1.0</v>
      </c>
      <c r="D15" s="1">
        <v>3.0</v>
      </c>
      <c r="E15" s="1">
        <v>4.0</v>
      </c>
      <c r="F15" s="1">
        <v>5.0</v>
      </c>
      <c r="G15" s="1">
        <v>22.0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19.0</v>
      </c>
      <c r="C16" s="1">
        <v>1.0</v>
      </c>
      <c r="D16" s="1">
        <v>7.0</v>
      </c>
      <c r="E16" s="1">
        <v>20.0</v>
      </c>
      <c r="F16" s="1">
        <v>18.0</v>
      </c>
      <c r="G16" s="1">
        <v>23.0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1">
        <v>0.0</v>
      </c>
      <c r="C17" s="1">
        <v>0.0</v>
      </c>
      <c r="D17" s="1">
        <v>0.0</v>
      </c>
      <c r="E17" s="1">
        <v>3.0</v>
      </c>
      <c r="F17" s="1">
        <v>4.0</v>
      </c>
      <c r="G17" s="1">
        <v>4.0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1.0</v>
      </c>
      <c r="D18" s="1">
        <v>5.0</v>
      </c>
      <c r="E18" s="1">
        <v>6.0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71.0</v>
      </c>
      <c r="C19" s="1">
        <v>2.0</v>
      </c>
      <c r="D19" s="1">
        <v>10.0</v>
      </c>
      <c r="E19" s="1">
        <v>28.0</v>
      </c>
      <c r="F19" s="1">
        <v>28.0</v>
      </c>
      <c r="G19" s="1">
        <v>51.0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3.0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0.0</v>
      </c>
      <c r="E21" s="1">
        <v>28.0</v>
      </c>
      <c r="F21" s="1">
        <v>25.0</v>
      </c>
      <c r="G21" s="1">
        <v>22.0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4.0</v>
      </c>
      <c r="D22" s="1">
        <v>0.0</v>
      </c>
      <c r="E22" s="1">
        <v>0.0</v>
      </c>
      <c r="F22" s="1">
        <v>0.0</v>
      </c>
      <c r="G22" s="1">
        <v>0.0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4.0</v>
      </c>
      <c r="C23" s="1">
        <v>2.0</v>
      </c>
      <c r="D23" s="1">
        <v>10.0</v>
      </c>
      <c r="E23" s="1">
        <v>57.0</v>
      </c>
      <c r="F23" s="1">
        <v>53.0</v>
      </c>
      <c r="G23" s="1">
        <v>73.0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9.0</v>
      </c>
      <c r="C24" s="1">
        <v>27.0</v>
      </c>
      <c r="D24" s="1">
        <v>0.0</v>
      </c>
      <c r="E24" s="1">
        <v>0.0</v>
      </c>
      <c r="F24" s="1">
        <v>0.0</v>
      </c>
      <c r="G24" s="1">
        <v>0.0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9.0</v>
      </c>
      <c r="C25" s="1">
        <v>27.0</v>
      </c>
      <c r="D25" s="1">
        <v>0.0</v>
      </c>
      <c r="E25" s="1">
        <v>0.0</v>
      </c>
      <c r="F25" s="1">
        <v>0.0</v>
      </c>
      <c r="G25" s="1">
        <v>0.0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6.0</v>
      </c>
      <c r="D27" s="1">
        <v>422.0</v>
      </c>
      <c r="E27" s="1">
        <v>597.0</v>
      </c>
      <c r="F27" s="1">
        <v>650.0</v>
      </c>
      <c r="G27" s="1">
        <v>724.0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-4.0</v>
      </c>
      <c r="C28" s="1">
        <v>-19.0</v>
      </c>
      <c r="D28" s="1">
        <v>-79.0</v>
      </c>
      <c r="E28" s="1">
        <v>-228.0</v>
      </c>
      <c r="F28" s="1">
        <v>-397.0</v>
      </c>
      <c r="G28" s="1">
        <v>-633.0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-2.0</v>
      </c>
      <c r="E29" s="1">
        <v>-26.0</v>
      </c>
      <c r="F29" s="1">
        <v>-57.0</v>
      </c>
      <c r="G29" s="1">
        <v>0.0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-4.0</v>
      </c>
      <c r="C30" s="1">
        <v>-13.0</v>
      </c>
      <c r="D30" s="1">
        <v>342.0</v>
      </c>
      <c r="E30" s="1">
        <v>368.0</v>
      </c>
      <c r="F30" s="1">
        <v>252.0</v>
      </c>
      <c r="G30" s="1">
        <v>91.0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4.0</v>
      </c>
      <c r="C31" s="1">
        <v>14.0</v>
      </c>
      <c r="D31" s="1">
        <v>342.0</v>
      </c>
      <c r="E31" s="1">
        <v>368.0</v>
      </c>
      <c r="F31" s="1">
        <v>252.0</v>
      </c>
      <c r="G31" s="1">
        <v>91.0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8.0</v>
      </c>
      <c r="C32" s="1">
        <v>16.0</v>
      </c>
      <c r="D32" s="1">
        <v>353.0</v>
      </c>
      <c r="E32" s="1">
        <v>426.0</v>
      </c>
      <c r="F32" s="1">
        <v>306.0</v>
      </c>
      <c r="G32" s="1">
        <v>165.0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86</v>
      </c>
      <c r="B34" s="1">
        <v>47.0</v>
      </c>
      <c r="C34" s="1">
        <v>2.0</v>
      </c>
      <c r="D34" s="1">
        <v>51.0</v>
      </c>
      <c r="E34" s="1">
        <v>51.0</v>
      </c>
      <c r="F34" s="1">
        <v>56.0</v>
      </c>
      <c r="G34" s="1">
        <v>81.0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47.0</v>
      </c>
      <c r="C35" s="1">
        <v>2.0</v>
      </c>
      <c r="D35" s="1">
        <v>45.0</v>
      </c>
      <c r="E35" s="1">
        <v>51.0</v>
      </c>
      <c r="F35" s="1">
        <v>55.0</v>
      </c>
      <c r="G35" s="1">
        <v>61.0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 t="s">
        <v>89</v>
      </c>
      <c r="C36" s="1" t="s">
        <v>90</v>
      </c>
      <c r="D36" s="1" t="s">
        <v>91</v>
      </c>
      <c r="E36" s="1" t="s">
        <v>92</v>
      </c>
      <c r="F36" s="1" t="s">
        <v>93</v>
      </c>
      <c r="G36" s="1" t="s">
        <v>94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-4.0</v>
      </c>
      <c r="C37" s="1">
        <v>-13.0</v>
      </c>
      <c r="D37" s="1">
        <v>342.0</v>
      </c>
      <c r="E37" s="1">
        <v>368.0</v>
      </c>
      <c r="F37" s="1">
        <v>252.0</v>
      </c>
      <c r="G37" s="1">
        <v>91.0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 t="s">
        <v>89</v>
      </c>
      <c r="C38" s="1" t="s">
        <v>90</v>
      </c>
      <c r="D38" s="1" t="s">
        <v>91</v>
      </c>
      <c r="E38" s="1" t="s">
        <v>92</v>
      </c>
      <c r="F38" s="1" t="s">
        <v>93</v>
      </c>
      <c r="G38" s="1" t="s">
        <v>94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3.0</v>
      </c>
      <c r="C39" s="1" t="s">
        <v>98</v>
      </c>
      <c r="D39" s="1" t="s">
        <v>98</v>
      </c>
      <c r="E39" s="1">
        <v>32.0</v>
      </c>
      <c r="F39" s="1">
        <v>30.0</v>
      </c>
      <c r="G39" s="1">
        <v>27.0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99</v>
      </c>
      <c r="B40" s="1">
        <v>-4.0</v>
      </c>
      <c r="C40" s="1">
        <v>-14.0</v>
      </c>
      <c r="D40" s="1">
        <v>-345.0</v>
      </c>
      <c r="E40" s="1">
        <v>-344.0</v>
      </c>
      <c r="F40" s="1">
        <v>-226.0</v>
      </c>
      <c r="G40" s="1">
        <v>-95.0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100</v>
      </c>
      <c r="B41" s="1">
        <v>2.0</v>
      </c>
      <c r="C41" s="1">
        <v>5.0</v>
      </c>
      <c r="D41" s="1">
        <v>6.0</v>
      </c>
      <c r="E41" s="1">
        <v>16.0</v>
      </c>
      <c r="F41" s="1">
        <v>59.0</v>
      </c>
      <c r="G41" s="1">
        <v>60.0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101</v>
      </c>
      <c r="B42" s="1">
        <v>0.0</v>
      </c>
      <c r="C42" s="1">
        <v>3.0</v>
      </c>
      <c r="D42" s="1">
        <v>3.0</v>
      </c>
      <c r="E42" s="1">
        <v>3.0</v>
      </c>
      <c r="F42" s="1">
        <v>3.0</v>
      </c>
      <c r="G42" s="1">
        <v>3.0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102</v>
      </c>
      <c r="B43" s="1">
        <v>13.0</v>
      </c>
      <c r="C43" s="1">
        <v>1.0</v>
      </c>
      <c r="D43" s="1">
        <v>2.0</v>
      </c>
      <c r="E43" s="1">
        <v>5.0</v>
      </c>
      <c r="F43" s="1">
        <v>8.0</v>
      </c>
      <c r="G43" s="1">
        <v>9.0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103</v>
      </c>
      <c r="B44" s="1">
        <v>0.0</v>
      </c>
      <c r="C44" s="1">
        <v>0.0</v>
      </c>
      <c r="D44" s="1">
        <v>47.0</v>
      </c>
      <c r="E44" s="1">
        <v>93.0</v>
      </c>
      <c r="F44" s="1">
        <v>119.0</v>
      </c>
      <c r="G44" s="1">
        <v>141.0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</v>
      </c>
      <c r="B2" s="1">
        <v>51.0</v>
      </c>
      <c r="C2" s="1">
        <v>2.0</v>
      </c>
      <c r="D2" s="1">
        <v>13.0</v>
      </c>
      <c r="E2" s="1">
        <v>28.0</v>
      </c>
      <c r="F2" s="1">
        <v>28.0</v>
      </c>
      <c r="G2" s="1">
        <v>31.0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105</v>
      </c>
      <c r="B3" s="1">
        <v>4.0</v>
      </c>
      <c r="C3" s="1">
        <v>11.0</v>
      </c>
      <c r="D3" s="1">
        <v>45.0</v>
      </c>
      <c r="E3" s="1">
        <v>121.0</v>
      </c>
      <c r="F3" s="1">
        <v>143.0</v>
      </c>
      <c r="G3" s="1">
        <v>211.0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106</v>
      </c>
      <c r="B4" s="1">
        <v>4.0</v>
      </c>
      <c r="C4" s="1">
        <v>13.0</v>
      </c>
      <c r="D4" s="1">
        <v>58.0</v>
      </c>
      <c r="E4" s="1">
        <v>150.0</v>
      </c>
      <c r="F4" s="1">
        <v>171.0</v>
      </c>
      <c r="G4" s="1">
        <v>242.0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107</v>
      </c>
      <c r="B5" s="1">
        <v>-4.0</v>
      </c>
      <c r="C5" s="1">
        <v>-13.0</v>
      </c>
      <c r="D5" s="1">
        <v>-58.0</v>
      </c>
      <c r="E5" s="1">
        <v>-150.0</v>
      </c>
      <c r="F5" s="1">
        <v>-171.0</v>
      </c>
      <c r="G5" s="1">
        <v>-242.0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108</v>
      </c>
      <c r="B6" s="1">
        <v>0.0</v>
      </c>
      <c r="C6" s="1">
        <v>0.0</v>
      </c>
      <c r="D6" s="1">
        <v>-39.0</v>
      </c>
      <c r="E6" s="1">
        <v>0.0</v>
      </c>
      <c r="F6" s="1">
        <v>0.0</v>
      </c>
      <c r="G6" s="1">
        <v>0.0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109</v>
      </c>
      <c r="B7" s="1">
        <v>0.0</v>
      </c>
      <c r="C7" s="1">
        <v>29.0</v>
      </c>
      <c r="D7" s="1">
        <v>5.0</v>
      </c>
      <c r="E7" s="1">
        <v>74.0</v>
      </c>
      <c r="F7" s="1">
        <v>2.0</v>
      </c>
      <c r="G7" s="1">
        <v>7.0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110</v>
      </c>
      <c r="B8" s="1">
        <v>0.0</v>
      </c>
      <c r="C8" s="1">
        <v>29.0</v>
      </c>
      <c r="D8" s="1">
        <v>-34.0</v>
      </c>
      <c r="E8" s="1">
        <v>74.0</v>
      </c>
      <c r="F8" s="1">
        <v>2.0</v>
      </c>
      <c r="G8" s="1">
        <v>7.0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111</v>
      </c>
      <c r="B9" s="1">
        <v>0.0</v>
      </c>
      <c r="C9" s="1">
        <v>0.0</v>
      </c>
      <c r="D9" s="1">
        <v>0.0</v>
      </c>
      <c r="E9" s="1">
        <v>0.0</v>
      </c>
      <c r="F9" s="1">
        <v>-2.0</v>
      </c>
      <c r="G9" s="1">
        <v>-1.0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112</v>
      </c>
      <c r="B10" s="1">
        <v>0.0</v>
      </c>
      <c r="C10" s="1">
        <v>0.0</v>
      </c>
      <c r="D10" s="1">
        <v>-45.0</v>
      </c>
      <c r="E10" s="1">
        <v>0.0</v>
      </c>
      <c r="F10" s="1">
        <v>0.0</v>
      </c>
      <c r="G10" s="1">
        <v>0.0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113</v>
      </c>
      <c r="B11" s="1">
        <v>-4.0</v>
      </c>
      <c r="C11" s="1">
        <v>-13.0</v>
      </c>
      <c r="D11" s="1">
        <v>-59.0</v>
      </c>
      <c r="E11" s="1">
        <v>-149.0</v>
      </c>
      <c r="F11" s="1">
        <v>-168.0</v>
      </c>
      <c r="G11" s="1">
        <v>-236.0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114</v>
      </c>
      <c r="B12" s="1">
        <v>0.0</v>
      </c>
      <c r="C12" s="1">
        <v>0.0</v>
      </c>
      <c r="D12" s="1">
        <v>0.0</v>
      </c>
      <c r="E12" s="1">
        <v>0.0</v>
      </c>
      <c r="F12" s="1">
        <v>-3.0</v>
      </c>
      <c r="G12" s="1">
        <v>-2.0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115</v>
      </c>
      <c r="B13" s="1">
        <v>-2.0</v>
      </c>
      <c r="C13" s="1">
        <v>-1.0</v>
      </c>
      <c r="D13" s="1">
        <v>0.0</v>
      </c>
      <c r="E13" s="1">
        <v>0.0</v>
      </c>
      <c r="F13" s="1">
        <v>0.0</v>
      </c>
      <c r="G13" s="1">
        <v>0.0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116</v>
      </c>
      <c r="B14" s="1">
        <v>-4.0</v>
      </c>
      <c r="C14" s="1">
        <v>-14.0</v>
      </c>
      <c r="D14" s="1">
        <v>-59.0</v>
      </c>
      <c r="E14" s="1">
        <v>-149.0</v>
      </c>
      <c r="F14" s="1">
        <v>-168.0</v>
      </c>
      <c r="G14" s="1">
        <v>-236.0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117</v>
      </c>
      <c r="B15" s="1">
        <v>-4.0</v>
      </c>
      <c r="C15" s="1">
        <v>-14.0</v>
      </c>
      <c r="D15" s="1">
        <v>-59.0</v>
      </c>
      <c r="E15" s="1">
        <v>-149.0</v>
      </c>
      <c r="F15" s="1">
        <v>-168.0</v>
      </c>
      <c r="G15" s="1">
        <v>-236.0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118</v>
      </c>
      <c r="B16" s="1">
        <v>-4.0</v>
      </c>
      <c r="C16" s="1">
        <v>-14.0</v>
      </c>
      <c r="D16" s="1">
        <v>-59.0</v>
      </c>
      <c r="E16" s="1">
        <v>-149.0</v>
      </c>
      <c r="F16" s="1">
        <v>-168.0</v>
      </c>
      <c r="G16" s="1">
        <v>-236.0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119</v>
      </c>
      <c r="B17" s="1">
        <v>-4.0</v>
      </c>
      <c r="C17" s="1">
        <v>-14.0</v>
      </c>
      <c r="D17" s="1">
        <v>-59.0</v>
      </c>
      <c r="E17" s="1">
        <v>-149.0</v>
      </c>
      <c r="F17" s="1">
        <v>-168.0</v>
      </c>
      <c r="G17" s="1">
        <v>-236.0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120</v>
      </c>
      <c r="B18" s="1">
        <v>-4.0</v>
      </c>
      <c r="C18" s="1">
        <v>-14.0</v>
      </c>
      <c r="D18" s="1">
        <v>-59.0</v>
      </c>
      <c r="E18" s="1">
        <v>-149.0</v>
      </c>
      <c r="F18" s="1">
        <v>-168.0</v>
      </c>
      <c r="G18" s="1">
        <v>-236.0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121</v>
      </c>
      <c r="B19" s="1">
        <v>-4.0</v>
      </c>
      <c r="C19" s="1">
        <v>-14.0</v>
      </c>
      <c r="D19" s="1">
        <v>-59.0</v>
      </c>
      <c r="E19" s="1">
        <v>-149.0</v>
      </c>
      <c r="F19" s="1">
        <v>-168.0</v>
      </c>
      <c r="G19" s="1">
        <v>-236.0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123</v>
      </c>
      <c r="B21" s="1" t="s">
        <v>124</v>
      </c>
      <c r="C21" s="1" t="s">
        <v>125</v>
      </c>
      <c r="D21" s="1" t="s">
        <v>126</v>
      </c>
      <c r="E21" s="1" t="s">
        <v>127</v>
      </c>
      <c r="F21" s="1" t="s">
        <v>128</v>
      </c>
      <c r="G21" s="1" t="s">
        <v>129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130</v>
      </c>
      <c r="B22" s="1" t="s">
        <v>124</v>
      </c>
      <c r="C22" s="1" t="s">
        <v>125</v>
      </c>
      <c r="D22" s="1" t="s">
        <v>126</v>
      </c>
      <c r="E22" s="1" t="s">
        <v>127</v>
      </c>
      <c r="F22" s="1" t="s">
        <v>128</v>
      </c>
      <c r="G22" s="1" t="s">
        <v>129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131</v>
      </c>
      <c r="B23" s="1">
        <v>47.0</v>
      </c>
      <c r="C23" s="1">
        <v>2.0</v>
      </c>
      <c r="D23" s="1">
        <v>14.0</v>
      </c>
      <c r="E23" s="1">
        <v>50.0</v>
      </c>
      <c r="F23" s="1">
        <v>51.0</v>
      </c>
      <c r="G23" s="1">
        <v>59.0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132</v>
      </c>
      <c r="B24" s="1" t="s">
        <v>124</v>
      </c>
      <c r="C24" s="1" t="s">
        <v>125</v>
      </c>
      <c r="D24" s="1" t="s">
        <v>126</v>
      </c>
      <c r="E24" s="1" t="s">
        <v>127</v>
      </c>
      <c r="F24" s="1" t="s">
        <v>128</v>
      </c>
      <c r="G24" s="1" t="s">
        <v>129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133</v>
      </c>
      <c r="B25" s="1" t="s">
        <v>124</v>
      </c>
      <c r="C25" s="1" t="s">
        <v>125</v>
      </c>
      <c r="D25" s="1" t="s">
        <v>126</v>
      </c>
      <c r="E25" s="1" t="s">
        <v>127</v>
      </c>
      <c r="F25" s="1" t="s">
        <v>128</v>
      </c>
      <c r="G25" s="1" t="s">
        <v>129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134</v>
      </c>
      <c r="B26" s="1">
        <v>47.0</v>
      </c>
      <c r="C26" s="1">
        <v>2.0</v>
      </c>
      <c r="D26" s="1">
        <v>14.0</v>
      </c>
      <c r="E26" s="1">
        <v>50.0</v>
      </c>
      <c r="F26" s="1">
        <v>51.0</v>
      </c>
      <c r="G26" s="1">
        <v>59.0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 t="s">
        <v>136</v>
      </c>
      <c r="C27" s="1" t="s">
        <v>137</v>
      </c>
      <c r="D27" s="1" t="s">
        <v>138</v>
      </c>
      <c r="E27" s="1" t="s">
        <v>139</v>
      </c>
      <c r="F27" s="1" t="s">
        <v>140</v>
      </c>
      <c r="G27" s="1" t="s">
        <v>141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142</v>
      </c>
      <c r="B28" s="1" t="s">
        <v>136</v>
      </c>
      <c r="C28" s="1" t="s">
        <v>137</v>
      </c>
      <c r="D28" s="1" t="s">
        <v>138</v>
      </c>
      <c r="E28" s="1" t="s">
        <v>139</v>
      </c>
      <c r="F28" s="1" t="s">
        <v>140</v>
      </c>
      <c r="G28" s="1" t="s">
        <v>141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49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143</v>
      </c>
      <c r="B30" s="1">
        <v>-4.0</v>
      </c>
      <c r="C30" s="1">
        <v>-13.0</v>
      </c>
      <c r="D30" s="1">
        <v>-57.0</v>
      </c>
      <c r="E30" s="1">
        <v>-149.0</v>
      </c>
      <c r="F30" s="1">
        <v>-169.0</v>
      </c>
      <c r="G30" s="1">
        <v>-240.0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144</v>
      </c>
      <c r="B31" s="1">
        <v>-4.0</v>
      </c>
      <c r="C31" s="1">
        <v>-13.0</v>
      </c>
      <c r="D31" s="1">
        <v>-58.0</v>
      </c>
      <c r="E31" s="1">
        <v>-150.0</v>
      </c>
      <c r="F31" s="1">
        <v>-171.0</v>
      </c>
      <c r="G31" s="1">
        <v>-242.0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145</v>
      </c>
      <c r="B32" s="1">
        <v>-4.0</v>
      </c>
      <c r="C32" s="1">
        <v>-13.0</v>
      </c>
      <c r="D32" s="1">
        <v>-58.0</v>
      </c>
      <c r="E32" s="1">
        <v>-150.0</v>
      </c>
      <c r="F32" s="1">
        <v>-171.0</v>
      </c>
      <c r="G32" s="1">
        <v>-242.0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146</v>
      </c>
      <c r="B33" s="1">
        <v>-4.0</v>
      </c>
      <c r="C33" s="1">
        <v>-12.0</v>
      </c>
      <c r="D33" s="1">
        <v>-57.0</v>
      </c>
      <c r="E33" s="1">
        <v>-147.0</v>
      </c>
      <c r="F33" s="1">
        <v>-162.0</v>
      </c>
      <c r="G33" s="1">
        <v>-233.0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147</v>
      </c>
      <c r="B34" s="1">
        <v>-2.0</v>
      </c>
      <c r="C34" s="1">
        <v>-8.0</v>
      </c>
      <c r="D34" s="1">
        <v>-37.0</v>
      </c>
      <c r="E34" s="1">
        <v>-93.0</v>
      </c>
      <c r="F34" s="1">
        <v>-105.0</v>
      </c>
      <c r="G34" s="1">
        <v>-147.0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148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149</v>
      </c>
      <c r="B36" s="1">
        <v>51.0</v>
      </c>
      <c r="C36" s="1">
        <v>2.0</v>
      </c>
      <c r="D36" s="1">
        <v>13.0</v>
      </c>
      <c r="E36" s="1">
        <v>28.0</v>
      </c>
      <c r="F36" s="1">
        <v>28.0</v>
      </c>
      <c r="G36" s="1">
        <v>31.0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150</v>
      </c>
      <c r="B37" s="1">
        <v>4.0</v>
      </c>
      <c r="C37" s="1">
        <v>11.0</v>
      </c>
      <c r="D37" s="1">
        <v>45.0</v>
      </c>
      <c r="E37" s="1">
        <v>121.0</v>
      </c>
      <c r="F37" s="1">
        <v>143.0</v>
      </c>
      <c r="G37" s="1">
        <v>211.0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151</v>
      </c>
      <c r="B38" s="1">
        <v>30.0</v>
      </c>
      <c r="C38" s="1">
        <v>70.0</v>
      </c>
      <c r="D38" s="1">
        <v>80.0</v>
      </c>
      <c r="E38" s="1">
        <v>2.0</v>
      </c>
      <c r="F38" s="1">
        <v>7.0</v>
      </c>
      <c r="G38" s="1">
        <v>7.0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152</v>
      </c>
      <c r="B39" s="1">
        <v>0.0</v>
      </c>
      <c r="C39" s="1">
        <v>1.0</v>
      </c>
      <c r="D39" s="1">
        <v>2.0</v>
      </c>
      <c r="E39" s="1">
        <v>7.0</v>
      </c>
      <c r="F39" s="1">
        <v>8.0</v>
      </c>
      <c r="G39" s="1">
        <v>11.0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153</v>
      </c>
      <c r="B40" s="1">
        <v>0.0</v>
      </c>
      <c r="C40" s="1">
        <v>1.0</v>
      </c>
      <c r="D40" s="1">
        <v>3.0</v>
      </c>
      <c r="E40" s="1">
        <v>10.0</v>
      </c>
      <c r="F40" s="1">
        <v>6.0</v>
      </c>
      <c r="G40" s="1">
        <v>8.0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154</v>
      </c>
      <c r="B41" s="1">
        <v>0.0</v>
      </c>
      <c r="C41" s="1">
        <v>2.0</v>
      </c>
      <c r="D41" s="1">
        <v>6.0</v>
      </c>
      <c r="E41" s="1">
        <v>17.0</v>
      </c>
      <c r="F41" s="1">
        <v>15.0</v>
      </c>
      <c r="G41" s="1">
        <v>19.0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2018.0</v>
      </c>
      <c r="C1" s="1">
        <v>2019.0</v>
      </c>
      <c r="D1" s="1">
        <v>2020.0</v>
      </c>
      <c r="E1" s="1">
        <v>2021.0</v>
      </c>
      <c r="F1" s="1">
        <v>2022.0</v>
      </c>
      <c r="G1" s="1">
        <v>2023.0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156</v>
      </c>
      <c r="B3" s="1">
        <v>0.0</v>
      </c>
      <c r="C3" s="1" t="s">
        <v>157</v>
      </c>
      <c r="D3" s="1" t="s">
        <v>158</v>
      </c>
      <c r="E3" s="1" t="s">
        <v>159</v>
      </c>
      <c r="F3" s="1" t="s">
        <v>160</v>
      </c>
      <c r="G3" s="1" t="s">
        <v>161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162</v>
      </c>
      <c r="B4" s="1">
        <v>0.0</v>
      </c>
      <c r="C4" s="1" t="s">
        <v>163</v>
      </c>
      <c r="D4" s="1" t="s">
        <v>164</v>
      </c>
      <c r="E4" s="1" t="s">
        <v>165</v>
      </c>
      <c r="F4" s="1" t="s">
        <v>166</v>
      </c>
      <c r="G4" s="1" t="s">
        <v>167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168</v>
      </c>
      <c r="B5" s="1">
        <v>0.0</v>
      </c>
      <c r="C5" s="1" t="s">
        <v>169</v>
      </c>
      <c r="D5" s="1" t="s">
        <v>170</v>
      </c>
      <c r="E5" s="1" t="s">
        <v>171</v>
      </c>
      <c r="F5" s="1" t="s">
        <v>172</v>
      </c>
      <c r="G5" s="1" t="s">
        <v>173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174</v>
      </c>
      <c r="B6" s="1">
        <v>0.0</v>
      </c>
      <c r="C6" s="1" t="s">
        <v>175</v>
      </c>
      <c r="D6" s="1" t="s">
        <v>176</v>
      </c>
      <c r="E6" s="1" t="s">
        <v>171</v>
      </c>
      <c r="F6" s="1" t="s">
        <v>172</v>
      </c>
      <c r="G6" s="1" t="s">
        <v>173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178</v>
      </c>
      <c r="B8" s="1" t="s">
        <v>179</v>
      </c>
      <c r="C8" s="1" t="s">
        <v>180</v>
      </c>
      <c r="D8" s="1" t="s">
        <v>181</v>
      </c>
      <c r="E8" s="1" t="s">
        <v>182</v>
      </c>
      <c r="F8" s="1" t="s">
        <v>183</v>
      </c>
      <c r="G8" s="1" t="s">
        <v>184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185</v>
      </c>
      <c r="B9" s="1" t="s">
        <v>186</v>
      </c>
      <c r="C9" s="1" t="s">
        <v>187</v>
      </c>
      <c r="D9" s="1" t="s">
        <v>188</v>
      </c>
      <c r="E9" s="1" t="s">
        <v>189</v>
      </c>
      <c r="F9" s="1" t="s">
        <v>190</v>
      </c>
      <c r="G9" s="1" t="s">
        <v>191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192</v>
      </c>
      <c r="B10" s="1" t="s">
        <v>193</v>
      </c>
      <c r="C10" s="1" t="s">
        <v>194</v>
      </c>
      <c r="D10" s="1" t="s">
        <v>195</v>
      </c>
      <c r="E10" s="1" t="s">
        <v>196</v>
      </c>
      <c r="F10" s="1" t="s">
        <v>197</v>
      </c>
      <c r="G10" s="1" t="s">
        <v>198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199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200</v>
      </c>
      <c r="B12" s="1" t="s">
        <v>201</v>
      </c>
      <c r="C12" s="1">
        <v>0.0</v>
      </c>
      <c r="D12" s="1">
        <v>0.0</v>
      </c>
      <c r="E12" s="1" t="s">
        <v>202</v>
      </c>
      <c r="F12" s="1" t="s">
        <v>203</v>
      </c>
      <c r="G12" s="1" t="s">
        <v>204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205</v>
      </c>
      <c r="B13" s="1" t="s">
        <v>206</v>
      </c>
      <c r="C13" s="1">
        <v>0.0</v>
      </c>
      <c r="D13" s="1">
        <v>0.0</v>
      </c>
      <c r="E13" s="1" t="s">
        <v>207</v>
      </c>
      <c r="F13" s="1" t="s">
        <v>208</v>
      </c>
      <c r="G13" s="1" t="s">
        <v>209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210</v>
      </c>
      <c r="B14" s="1" t="s">
        <v>201</v>
      </c>
      <c r="C14" s="1">
        <v>0.0</v>
      </c>
      <c r="D14" s="1">
        <v>0.0</v>
      </c>
      <c r="E14" s="1" t="s">
        <v>211</v>
      </c>
      <c r="F14" s="1" t="s">
        <v>212</v>
      </c>
      <c r="G14" s="1" t="s">
        <v>213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214</v>
      </c>
      <c r="B15" s="1" t="s">
        <v>206</v>
      </c>
      <c r="C15" s="1">
        <v>0.0</v>
      </c>
      <c r="D15" s="1">
        <v>0.0</v>
      </c>
      <c r="E15" s="1" t="s">
        <v>215</v>
      </c>
      <c r="F15" s="1" t="s">
        <v>216</v>
      </c>
      <c r="G15" s="1" t="s">
        <v>217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218</v>
      </c>
      <c r="B16" s="1" t="s">
        <v>219</v>
      </c>
      <c r="C16" s="1" t="s">
        <v>220</v>
      </c>
      <c r="D16" s="1" t="s">
        <v>221</v>
      </c>
      <c r="E16" s="1" t="s">
        <v>222</v>
      </c>
      <c r="F16" s="1" t="s">
        <v>223</v>
      </c>
      <c r="G16" s="1" t="s">
        <v>224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225</v>
      </c>
      <c r="B17" s="1">
        <v>0.0</v>
      </c>
      <c r="C17" s="1">
        <v>0.0</v>
      </c>
      <c r="D17" s="1" t="s">
        <v>226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227</v>
      </c>
      <c r="B18" s="1">
        <v>0.0</v>
      </c>
      <c r="C18" s="1">
        <v>0.0</v>
      </c>
      <c r="D18" s="1" t="s">
        <v>228</v>
      </c>
      <c r="E18" s="1">
        <v>0.0</v>
      </c>
      <c r="F18" s="1">
        <v>0.0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229</v>
      </c>
      <c r="B19" s="1">
        <v>0.0</v>
      </c>
      <c r="C19" s="1">
        <v>0.0</v>
      </c>
      <c r="D19" s="1" t="s">
        <v>230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231</v>
      </c>
      <c r="B20" s="1" t="s">
        <v>232</v>
      </c>
      <c r="C20" s="1">
        <v>0.0</v>
      </c>
      <c r="D20" s="1">
        <v>0.0</v>
      </c>
      <c r="E20" s="1" t="s">
        <v>233</v>
      </c>
      <c r="F20" s="1" t="s">
        <v>234</v>
      </c>
      <c r="G20" s="1" t="s">
        <v>235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236</v>
      </c>
      <c r="B21" s="1">
        <v>1.0</v>
      </c>
      <c r="C21" s="1" t="s">
        <v>237</v>
      </c>
      <c r="D21" s="1" t="s">
        <v>238</v>
      </c>
      <c r="E21" s="1" t="s">
        <v>239</v>
      </c>
      <c r="F21" s="1" t="s">
        <v>240</v>
      </c>
      <c r="G21" s="1" t="s">
        <v>241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242</v>
      </c>
      <c r="B22" s="1" t="s">
        <v>243</v>
      </c>
      <c r="C22" s="1">
        <v>0.0</v>
      </c>
      <c r="D22" s="1">
        <v>0.0</v>
      </c>
      <c r="E22" s="1" t="s">
        <v>233</v>
      </c>
      <c r="F22" s="1" t="s">
        <v>244</v>
      </c>
      <c r="G22" s="1" t="s">
        <v>235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245</v>
      </c>
      <c r="B23" s="1" t="s">
        <v>246</v>
      </c>
      <c r="C23" s="1" t="s">
        <v>247</v>
      </c>
      <c r="D23" s="1" t="s">
        <v>248</v>
      </c>
      <c r="E23" s="1" t="s">
        <v>249</v>
      </c>
      <c r="F23" s="1" t="s">
        <v>250</v>
      </c>
      <c r="G23" s="1" t="s">
        <v>241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251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252</v>
      </c>
      <c r="B25" s="1">
        <v>0.0</v>
      </c>
      <c r="C25" s="1" t="s">
        <v>253</v>
      </c>
      <c r="D25" s="1" t="s">
        <v>254</v>
      </c>
      <c r="E25" s="1" t="s">
        <v>255</v>
      </c>
      <c r="F25" s="1" t="s">
        <v>256</v>
      </c>
      <c r="G25" s="1" t="s">
        <v>257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258</v>
      </c>
      <c r="B26" s="1">
        <v>0.0</v>
      </c>
      <c r="C26" s="1" t="s">
        <v>259</v>
      </c>
      <c r="D26" s="1" t="s">
        <v>260</v>
      </c>
      <c r="E26" s="1" t="s">
        <v>261</v>
      </c>
      <c r="F26" s="1" t="s">
        <v>262</v>
      </c>
      <c r="G26" s="1" t="s">
        <v>263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264</v>
      </c>
      <c r="B27" s="1">
        <v>0.0</v>
      </c>
      <c r="C27" s="1" t="s">
        <v>259</v>
      </c>
      <c r="D27" s="1" t="s">
        <v>260</v>
      </c>
      <c r="E27" s="1" t="s">
        <v>261</v>
      </c>
      <c r="F27" s="1" t="s">
        <v>262</v>
      </c>
      <c r="G27" s="1" t="s">
        <v>263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265</v>
      </c>
      <c r="B28" s="1">
        <v>0.0</v>
      </c>
      <c r="C28" s="1" t="s">
        <v>266</v>
      </c>
      <c r="D28" s="1" t="s">
        <v>267</v>
      </c>
      <c r="E28" s="1" t="s">
        <v>268</v>
      </c>
      <c r="F28" s="1" t="s">
        <v>269</v>
      </c>
      <c r="G28" s="1" t="s">
        <v>270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271</v>
      </c>
      <c r="B29" s="1">
        <v>0.0</v>
      </c>
      <c r="C29" s="1" t="s">
        <v>266</v>
      </c>
      <c r="D29" s="1" t="s">
        <v>267</v>
      </c>
      <c r="E29" s="1" t="s">
        <v>268</v>
      </c>
      <c r="F29" s="1" t="s">
        <v>269</v>
      </c>
      <c r="G29" s="1" t="s">
        <v>270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272</v>
      </c>
      <c r="B30" s="1">
        <v>0.0</v>
      </c>
      <c r="C30" s="1" t="s">
        <v>273</v>
      </c>
      <c r="D30" s="1" t="s">
        <v>274</v>
      </c>
      <c r="E30" s="1" t="s">
        <v>275</v>
      </c>
      <c r="F30" s="1" t="s">
        <v>276</v>
      </c>
      <c r="G30" s="1" t="s">
        <v>277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278</v>
      </c>
      <c r="B31" s="1">
        <v>0.0</v>
      </c>
      <c r="C31" s="1" t="s">
        <v>279</v>
      </c>
      <c r="D31" s="1" t="s">
        <v>280</v>
      </c>
      <c r="E31" s="1" t="s">
        <v>281</v>
      </c>
      <c r="F31" s="1" t="s">
        <v>282</v>
      </c>
      <c r="G31" s="1" t="s">
        <v>283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284</v>
      </c>
      <c r="B32" s="1">
        <v>0.0</v>
      </c>
      <c r="C32" s="1">
        <v>0.0</v>
      </c>
      <c r="D32" s="1" t="s">
        <v>285</v>
      </c>
      <c r="E32" s="1">
        <v>0.0</v>
      </c>
      <c r="F32" s="1" t="s">
        <v>286</v>
      </c>
      <c r="G32" s="1" t="s">
        <v>287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288</v>
      </c>
      <c r="B33" s="1">
        <v>0.0</v>
      </c>
      <c r="C33" s="1" t="s">
        <v>289</v>
      </c>
      <c r="D33" s="1">
        <v>0.0</v>
      </c>
      <c r="E33" s="1" t="s">
        <v>290</v>
      </c>
      <c r="F33" s="1" t="s">
        <v>291</v>
      </c>
      <c r="G33" s="1" t="s">
        <v>292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293</v>
      </c>
      <c r="B34" s="1">
        <v>0.0</v>
      </c>
      <c r="C34" s="1" t="s">
        <v>294</v>
      </c>
      <c r="D34" s="1">
        <v>0.0</v>
      </c>
      <c r="E34" s="1" t="s">
        <v>295</v>
      </c>
      <c r="F34" s="1" t="s">
        <v>296</v>
      </c>
      <c r="G34" s="1" t="s">
        <v>297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298</v>
      </c>
      <c r="B35" s="1">
        <v>0.0</v>
      </c>
      <c r="C35" s="1" t="s">
        <v>294</v>
      </c>
      <c r="D35" s="1">
        <v>0.0</v>
      </c>
      <c r="E35" s="1" t="s">
        <v>295</v>
      </c>
      <c r="F35" s="1" t="s">
        <v>296</v>
      </c>
      <c r="G35" s="1" t="s">
        <v>297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299</v>
      </c>
      <c r="B36" s="1">
        <v>0.0</v>
      </c>
      <c r="C36" s="1" t="s">
        <v>300</v>
      </c>
      <c r="D36" s="1">
        <v>293.0</v>
      </c>
      <c r="E36" s="1" t="s">
        <v>301</v>
      </c>
      <c r="F36" s="1" t="s">
        <v>302</v>
      </c>
      <c r="G36" s="1" t="s">
        <v>303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304</v>
      </c>
      <c r="B37" s="1">
        <v>0.0</v>
      </c>
      <c r="C37" s="1">
        <v>0.0</v>
      </c>
      <c r="D37" s="1" t="s">
        <v>305</v>
      </c>
      <c r="E37" s="1" t="s">
        <v>306</v>
      </c>
      <c r="F37" s="1" t="s">
        <v>307</v>
      </c>
      <c r="G37" s="1" t="s">
        <v>308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309</v>
      </c>
      <c r="B38" s="1">
        <v>0.0</v>
      </c>
      <c r="C38" s="1">
        <v>0.0</v>
      </c>
      <c r="D38" s="1" t="s">
        <v>310</v>
      </c>
      <c r="E38" s="1" t="s">
        <v>311</v>
      </c>
      <c r="F38" s="1" t="s">
        <v>312</v>
      </c>
      <c r="G38" s="1" t="s">
        <v>313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314</v>
      </c>
      <c r="B39" s="1">
        <v>0.0</v>
      </c>
      <c r="C39" s="1">
        <v>0.0</v>
      </c>
      <c r="D39" s="1" t="s">
        <v>315</v>
      </c>
      <c r="E39" s="1" t="s">
        <v>316</v>
      </c>
      <c r="F39" s="1" t="s">
        <v>312</v>
      </c>
      <c r="G39" s="1" t="s">
        <v>313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317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318</v>
      </c>
      <c r="B41" s="1">
        <v>0.0</v>
      </c>
      <c r="C41" s="1">
        <v>0.0</v>
      </c>
      <c r="D41" s="1" t="s">
        <v>319</v>
      </c>
      <c r="E41" s="1" t="s">
        <v>320</v>
      </c>
      <c r="F41" s="1" t="s">
        <v>321</v>
      </c>
      <c r="G41" s="1" t="s">
        <v>322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323</v>
      </c>
      <c r="B42" s="1">
        <v>0.0</v>
      </c>
      <c r="C42" s="1">
        <v>0.0</v>
      </c>
      <c r="D42" s="1" t="s">
        <v>324</v>
      </c>
      <c r="E42" s="1" t="s">
        <v>325</v>
      </c>
      <c r="F42" s="1" t="s">
        <v>326</v>
      </c>
      <c r="G42" s="1" t="s">
        <v>327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328</v>
      </c>
      <c r="B43" s="1">
        <v>0.0</v>
      </c>
      <c r="C43" s="1">
        <v>0.0</v>
      </c>
      <c r="D43" s="1" t="s">
        <v>324</v>
      </c>
      <c r="E43" s="1" t="s">
        <v>325</v>
      </c>
      <c r="F43" s="1" t="s">
        <v>326</v>
      </c>
      <c r="G43" s="1" t="s">
        <v>327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329</v>
      </c>
      <c r="B44" s="1">
        <v>0.0</v>
      </c>
      <c r="C44" s="1">
        <v>0.0</v>
      </c>
      <c r="D44" s="1" t="s">
        <v>330</v>
      </c>
      <c r="E44" s="1" t="s">
        <v>331</v>
      </c>
      <c r="F44" s="1" t="s">
        <v>332</v>
      </c>
      <c r="G44" s="1" t="s">
        <v>333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334</v>
      </c>
      <c r="B45" s="1">
        <v>0.0</v>
      </c>
      <c r="C45" s="1">
        <v>0.0</v>
      </c>
      <c r="D45" s="1" t="s">
        <v>330</v>
      </c>
      <c r="E45" s="1" t="s">
        <v>331</v>
      </c>
      <c r="F45" s="1" t="s">
        <v>332</v>
      </c>
      <c r="G45" s="1" t="s">
        <v>333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335</v>
      </c>
      <c r="B46" s="1">
        <v>0.0</v>
      </c>
      <c r="C46" s="1">
        <v>0.0</v>
      </c>
      <c r="D46" s="1" t="s">
        <v>336</v>
      </c>
      <c r="E46" s="1" t="s">
        <v>337</v>
      </c>
      <c r="F46" s="1" t="s">
        <v>338</v>
      </c>
      <c r="G46" s="1" t="s">
        <v>333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339</v>
      </c>
      <c r="B47" s="1">
        <v>0.0</v>
      </c>
      <c r="C47" s="1">
        <v>0.0</v>
      </c>
      <c r="D47" s="1" t="s">
        <v>340</v>
      </c>
      <c r="E47" s="1" t="s">
        <v>341</v>
      </c>
      <c r="F47" s="1" t="s">
        <v>342</v>
      </c>
      <c r="G47" s="1" t="s">
        <v>343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344</v>
      </c>
      <c r="B48" s="1">
        <v>0.0</v>
      </c>
      <c r="C48" s="1">
        <v>0.0</v>
      </c>
      <c r="D48" s="1" t="s">
        <v>345</v>
      </c>
      <c r="E48" s="1" t="s">
        <v>346</v>
      </c>
      <c r="F48" s="1" t="s">
        <v>347</v>
      </c>
      <c r="G48" s="1" t="s">
        <v>348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349</v>
      </c>
      <c r="B49" s="1">
        <v>0.0</v>
      </c>
      <c r="C49" s="1">
        <v>0.0</v>
      </c>
      <c r="D49" s="1" t="s">
        <v>350</v>
      </c>
      <c r="E49" s="1" t="s">
        <v>351</v>
      </c>
      <c r="F49" s="1" t="s">
        <v>352</v>
      </c>
      <c r="G49" s="1" t="s">
        <v>353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354</v>
      </c>
      <c r="B50" s="1">
        <v>0.0</v>
      </c>
      <c r="C50" s="1">
        <v>0.0</v>
      </c>
      <c r="D50" s="1" t="s">
        <v>355</v>
      </c>
      <c r="E50" s="1" t="s">
        <v>356</v>
      </c>
      <c r="F50" s="1" t="s">
        <v>357</v>
      </c>
      <c r="G50" s="1" t="s">
        <v>358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359</v>
      </c>
      <c r="B51" s="1">
        <v>0.0</v>
      </c>
      <c r="C51" s="1">
        <v>0.0</v>
      </c>
      <c r="D51" s="1" t="s">
        <v>355</v>
      </c>
      <c r="E51" s="1" t="s">
        <v>356</v>
      </c>
      <c r="F51" s="1" t="s">
        <v>357</v>
      </c>
      <c r="G51" s="1" t="s">
        <v>358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360</v>
      </c>
      <c r="B52" s="1">
        <v>0.0</v>
      </c>
      <c r="C52" s="1">
        <v>0.0</v>
      </c>
      <c r="D52" s="1" t="s">
        <v>361</v>
      </c>
      <c r="E52" s="1" t="s">
        <v>362</v>
      </c>
      <c r="F52" s="1" t="s">
        <v>363</v>
      </c>
      <c r="G52" s="1" t="s">
        <v>364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365</v>
      </c>
      <c r="B53" s="1">
        <v>0.0</v>
      </c>
      <c r="C53" s="1">
        <v>0.0</v>
      </c>
      <c r="D53" s="1" t="s">
        <v>366</v>
      </c>
      <c r="E53" s="1" t="s">
        <v>367</v>
      </c>
      <c r="F53" s="1" t="s">
        <v>368</v>
      </c>
      <c r="G53" s="1" t="s">
        <v>369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370</v>
      </c>
      <c r="B54" s="1">
        <v>0.0</v>
      </c>
      <c r="C54" s="1">
        <v>0.0</v>
      </c>
      <c r="D54" s="1">
        <v>0.0</v>
      </c>
      <c r="E54" s="1" t="s">
        <v>371</v>
      </c>
      <c r="F54" s="1" t="s">
        <v>372</v>
      </c>
      <c r="G54" s="1" t="s">
        <v>373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374</v>
      </c>
      <c r="B55" s="1">
        <v>0.0</v>
      </c>
      <c r="C55" s="1">
        <v>0.0</v>
      </c>
      <c r="D55" s="1">
        <v>0.0</v>
      </c>
      <c r="E55" s="1" t="s">
        <v>371</v>
      </c>
      <c r="F55" s="1" t="s">
        <v>375</v>
      </c>
      <c r="G55" s="1" t="s">
        <v>373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376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377</v>
      </c>
      <c r="B57" s="1">
        <v>0.0</v>
      </c>
      <c r="C57" s="1">
        <v>0.0</v>
      </c>
      <c r="D57" s="1">
        <v>0.0</v>
      </c>
      <c r="E57" s="1" t="s">
        <v>378</v>
      </c>
      <c r="F57" s="1" t="s">
        <v>379</v>
      </c>
      <c r="G57" s="1" t="s">
        <v>380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381</v>
      </c>
      <c r="B58" s="1">
        <v>0.0</v>
      </c>
      <c r="C58" s="1">
        <v>0.0</v>
      </c>
      <c r="D58" s="1">
        <v>0.0</v>
      </c>
      <c r="E58" s="1" t="s">
        <v>382</v>
      </c>
      <c r="F58" s="1" t="s">
        <v>383</v>
      </c>
      <c r="G58" s="1" t="s">
        <v>384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385</v>
      </c>
      <c r="B59" s="1">
        <v>0.0</v>
      </c>
      <c r="C59" s="1">
        <v>0.0</v>
      </c>
      <c r="D59" s="1">
        <v>0.0</v>
      </c>
      <c r="E59" s="1" t="s">
        <v>382</v>
      </c>
      <c r="F59" s="1" t="s">
        <v>383</v>
      </c>
      <c r="G59" s="1" t="s">
        <v>384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386</v>
      </c>
      <c r="B60" s="1">
        <v>0.0</v>
      </c>
      <c r="C60" s="1">
        <v>0.0</v>
      </c>
      <c r="D60" s="1">
        <v>0.0</v>
      </c>
      <c r="E60" s="1" t="s">
        <v>387</v>
      </c>
      <c r="F60" s="1" t="s">
        <v>388</v>
      </c>
      <c r="G60" s="1" t="s">
        <v>389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390</v>
      </c>
      <c r="B61" s="1">
        <v>0.0</v>
      </c>
      <c r="C61" s="1">
        <v>0.0</v>
      </c>
      <c r="D61" s="1">
        <v>0.0</v>
      </c>
      <c r="E61" s="1" t="s">
        <v>387</v>
      </c>
      <c r="F61" s="1" t="s">
        <v>388</v>
      </c>
      <c r="G61" s="1" t="s">
        <v>389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391</v>
      </c>
      <c r="B62" s="1">
        <v>0.0</v>
      </c>
      <c r="C62" s="1">
        <v>0.0</v>
      </c>
      <c r="D62" s="1">
        <v>0.0</v>
      </c>
      <c r="E62" s="1" t="s">
        <v>392</v>
      </c>
      <c r="F62" s="1" t="s">
        <v>393</v>
      </c>
      <c r="G62" s="1" t="s">
        <v>394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395</v>
      </c>
      <c r="B63" s="1">
        <v>0.0</v>
      </c>
      <c r="C63" s="1">
        <v>0.0</v>
      </c>
      <c r="D63" s="1">
        <v>0.0</v>
      </c>
      <c r="E63" s="1" t="s">
        <v>396</v>
      </c>
      <c r="F63" s="1" t="s">
        <v>397</v>
      </c>
      <c r="G63" s="1" t="s">
        <v>398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399</v>
      </c>
      <c r="B64" s="1">
        <v>0.0</v>
      </c>
      <c r="C64" s="1">
        <v>0.0</v>
      </c>
      <c r="D64" s="1">
        <v>0.0</v>
      </c>
      <c r="E64" s="1" t="s">
        <v>400</v>
      </c>
      <c r="F64" s="1" t="s">
        <v>401</v>
      </c>
      <c r="G64" s="1" t="s">
        <v>402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403</v>
      </c>
      <c r="B65" s="1">
        <v>0.0</v>
      </c>
      <c r="C65" s="1">
        <v>0.0</v>
      </c>
      <c r="D65" s="1">
        <v>0.0</v>
      </c>
      <c r="E65" s="1" t="s">
        <v>404</v>
      </c>
      <c r="F65" s="1" t="s">
        <v>405</v>
      </c>
      <c r="G65" s="1" t="s">
        <v>406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407</v>
      </c>
      <c r="B66" s="1">
        <v>0.0</v>
      </c>
      <c r="C66" s="1">
        <v>0.0</v>
      </c>
      <c r="D66" s="1">
        <v>0.0</v>
      </c>
      <c r="E66" s="1" t="s">
        <v>408</v>
      </c>
      <c r="F66" s="1" t="s">
        <v>409</v>
      </c>
      <c r="G66" s="1" t="s">
        <v>410</v>
      </c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411</v>
      </c>
      <c r="B67" s="1">
        <v>0.0</v>
      </c>
      <c r="C67" s="1">
        <v>0.0</v>
      </c>
      <c r="D67" s="1">
        <v>0.0</v>
      </c>
      <c r="E67" s="1" t="s">
        <v>408</v>
      </c>
      <c r="F67" s="1" t="s">
        <v>409</v>
      </c>
      <c r="G67" s="1" t="s">
        <v>410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412</v>
      </c>
      <c r="B68" s="1">
        <v>0.0</v>
      </c>
      <c r="C68" s="1">
        <v>0.0</v>
      </c>
      <c r="D68" s="1">
        <v>0.0</v>
      </c>
      <c r="E68" s="1" t="s">
        <v>413</v>
      </c>
      <c r="F68" s="1" t="s">
        <v>414</v>
      </c>
      <c r="G68" s="1" t="s">
        <v>415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416</v>
      </c>
      <c r="B69" s="1">
        <v>0.0</v>
      </c>
      <c r="C69" s="1">
        <v>0.0</v>
      </c>
      <c r="D69" s="1">
        <v>0.0</v>
      </c>
      <c r="E69" s="1">
        <v>200.0</v>
      </c>
      <c r="F69" s="1" t="s">
        <v>417</v>
      </c>
      <c r="G69" s="1" t="s">
        <v>418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419</v>
      </c>
      <c r="B70" s="1">
        <v>0.0</v>
      </c>
      <c r="C70" s="1">
        <v>0.0</v>
      </c>
      <c r="D70" s="1">
        <v>0.0</v>
      </c>
      <c r="E70" s="1">
        <v>0.0</v>
      </c>
      <c r="F70" s="1" t="s">
        <v>420</v>
      </c>
      <c r="G70" s="1" t="s">
        <v>421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422</v>
      </c>
      <c r="B71" s="1">
        <v>0.0</v>
      </c>
      <c r="C71" s="1">
        <v>0.0</v>
      </c>
      <c r="D71" s="1">
        <v>0.0</v>
      </c>
      <c r="E71" s="1">
        <v>0.0</v>
      </c>
      <c r="F71" s="1" t="s">
        <v>420</v>
      </c>
      <c r="G71" s="1" t="s">
        <v>423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424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425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 t="s">
        <v>426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427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428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429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428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430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431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432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431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433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434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435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436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437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438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439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82.0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440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441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442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441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443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444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445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446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447</v>
      </c>
      <c r="C1" s="1" t="s">
        <v>448</v>
      </c>
      <c r="D1" s="1" t="s">
        <v>449</v>
      </c>
      <c r="E1" s="1" t="s">
        <v>450</v>
      </c>
      <c r="F1" s="1" t="s">
        <v>451</v>
      </c>
      <c r="G1" s="1" t="s">
        <v>452</v>
      </c>
      <c r="H1" s="1" t="s">
        <v>453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454</v>
      </c>
      <c r="B2" s="1" t="s">
        <v>455</v>
      </c>
      <c r="C2" s="1" t="s">
        <v>456</v>
      </c>
      <c r="D2" s="1" t="s">
        <v>457</v>
      </c>
      <c r="E2" s="1" t="s">
        <v>458</v>
      </c>
      <c r="F2" s="1" t="s">
        <v>459</v>
      </c>
      <c r="G2" s="1" t="s">
        <v>459</v>
      </c>
      <c r="H2" s="1" t="s">
        <v>460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461</v>
      </c>
      <c r="B3" s="1" t="s">
        <v>460</v>
      </c>
      <c r="C3" s="1" t="s">
        <v>462</v>
      </c>
      <c r="D3" s="1" t="s">
        <v>463</v>
      </c>
      <c r="E3" s="1" t="s">
        <v>464</v>
      </c>
      <c r="F3" s="1" t="s">
        <v>465</v>
      </c>
      <c r="G3" s="1" t="s">
        <v>466</v>
      </c>
      <c r="H3" s="1" t="s">
        <v>460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467</v>
      </c>
      <c r="B4" s="1" t="s">
        <v>468</v>
      </c>
      <c r="C4" s="1" t="s">
        <v>469</v>
      </c>
      <c r="D4" s="1" t="s">
        <v>470</v>
      </c>
      <c r="E4" s="1" t="s">
        <v>471</v>
      </c>
      <c r="F4" s="1" t="s">
        <v>472</v>
      </c>
      <c r="G4" s="1" t="s">
        <v>473</v>
      </c>
      <c r="H4" s="1" t="s">
        <v>474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461</v>
      </c>
      <c r="B5" s="1" t="s">
        <v>460</v>
      </c>
      <c r="C5" s="1" t="s">
        <v>475</v>
      </c>
      <c r="D5" s="1" t="s">
        <v>476</v>
      </c>
      <c r="E5" s="1" t="s">
        <v>477</v>
      </c>
      <c r="F5" s="1" t="s">
        <v>478</v>
      </c>
      <c r="G5" s="1" t="s">
        <v>479</v>
      </c>
      <c r="H5" s="1" t="s">
        <v>480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481</v>
      </c>
      <c r="B6" s="1" t="s">
        <v>482</v>
      </c>
      <c r="C6" s="1" t="s">
        <v>483</v>
      </c>
      <c r="D6" s="1" t="s">
        <v>484</v>
      </c>
      <c r="E6" s="1" t="s">
        <v>485</v>
      </c>
      <c r="F6" s="1" t="s">
        <v>486</v>
      </c>
      <c r="G6" s="1" t="s">
        <v>487</v>
      </c>
      <c r="H6" s="1" t="s">
        <v>488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489</v>
      </c>
      <c r="B7" s="1" t="s">
        <v>490</v>
      </c>
      <c r="C7" s="1" t="s">
        <v>491</v>
      </c>
      <c r="D7" s="1" t="s">
        <v>492</v>
      </c>
      <c r="E7" s="1" t="s">
        <v>493</v>
      </c>
      <c r="F7" s="1" t="s">
        <v>494</v>
      </c>
      <c r="G7" s="1" t="s">
        <v>495</v>
      </c>
      <c r="H7" s="1" t="s">
        <v>496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497</v>
      </c>
      <c r="B8" s="1" t="s">
        <v>498</v>
      </c>
      <c r="C8" s="1" t="s">
        <v>499</v>
      </c>
      <c r="D8" s="1" t="s">
        <v>500</v>
      </c>
      <c r="E8" s="1" t="s">
        <v>501</v>
      </c>
      <c r="F8" s="1" t="s">
        <v>502</v>
      </c>
      <c r="G8" s="1" t="s">
        <v>503</v>
      </c>
      <c r="H8" s="1" t="s">
        <v>504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505</v>
      </c>
      <c r="B9" s="1" t="s">
        <v>460</v>
      </c>
      <c r="C9" s="1" t="s">
        <v>460</v>
      </c>
      <c r="D9" s="1" t="s">
        <v>460</v>
      </c>
      <c r="E9" s="1" t="s">
        <v>460</v>
      </c>
      <c r="F9" s="1" t="s">
        <v>460</v>
      </c>
      <c r="G9" s="1" t="s">
        <v>460</v>
      </c>
      <c r="H9" s="1" t="s">
        <v>506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507</v>
      </c>
      <c r="B10" s="1" t="s">
        <v>460</v>
      </c>
      <c r="C10" s="1" t="s">
        <v>460</v>
      </c>
      <c r="D10" s="1" t="s">
        <v>460</v>
      </c>
      <c r="E10" s="1" t="s">
        <v>460</v>
      </c>
      <c r="F10" s="1" t="s">
        <v>460</v>
      </c>
      <c r="G10" s="1" t="s">
        <v>460</v>
      </c>
      <c r="H10" s="1" t="s">
        <v>508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509</v>
      </c>
      <c r="B11" s="1" t="s">
        <v>510</v>
      </c>
      <c r="C11" s="1" t="s">
        <v>511</v>
      </c>
      <c r="D11" s="1" t="s">
        <v>512</v>
      </c>
      <c r="E11" s="1" t="s">
        <v>513</v>
      </c>
      <c r="F11" s="1" t="s">
        <v>514</v>
      </c>
      <c r="G11" s="1" t="s">
        <v>515</v>
      </c>
      <c r="H11" s="1" t="s">
        <v>516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517</v>
      </c>
      <c r="B12" s="1" t="s">
        <v>518</v>
      </c>
      <c r="C12" s="1" t="s">
        <v>519</v>
      </c>
      <c r="D12" s="1" t="s">
        <v>520</v>
      </c>
      <c r="E12" s="1" t="s">
        <v>521</v>
      </c>
      <c r="F12" s="1" t="s">
        <v>513</v>
      </c>
      <c r="G12" s="1" t="s">
        <v>522</v>
      </c>
      <c r="H12" s="1" t="s">
        <v>523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524</v>
      </c>
      <c r="B13" s="1" t="s">
        <v>525</v>
      </c>
      <c r="C13" s="1" t="s">
        <v>526</v>
      </c>
      <c r="D13" s="1" t="s">
        <v>527</v>
      </c>
      <c r="E13" s="1" t="s">
        <v>528</v>
      </c>
      <c r="F13" s="1" t="s">
        <v>529</v>
      </c>
      <c r="G13" s="1" t="s">
        <v>530</v>
      </c>
      <c r="H13" s="1" t="s">
        <v>531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532</v>
      </c>
      <c r="B14" s="1" t="s">
        <v>533</v>
      </c>
      <c r="C14" s="1" t="s">
        <v>534</v>
      </c>
      <c r="D14" s="1" t="s">
        <v>535</v>
      </c>
      <c r="E14" s="1" t="s">
        <v>536</v>
      </c>
      <c r="F14" s="1" t="s">
        <v>537</v>
      </c>
      <c r="G14" s="1" t="s">
        <v>538</v>
      </c>
      <c r="H14" s="1" t="s">
        <v>539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540</v>
      </c>
      <c r="B15" s="1" t="s">
        <v>460</v>
      </c>
      <c r="C15" s="1" t="s">
        <v>460</v>
      </c>
      <c r="D15" s="1" t="s">
        <v>460</v>
      </c>
      <c r="E15" s="1" t="s">
        <v>460</v>
      </c>
      <c r="F15" s="1" t="s">
        <v>460</v>
      </c>
      <c r="G15" s="1" t="s">
        <v>460</v>
      </c>
      <c r="H15" s="1" t="s">
        <v>460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541</v>
      </c>
      <c r="B16" s="1" t="s">
        <v>460</v>
      </c>
      <c r="C16" s="1" t="s">
        <v>460</v>
      </c>
      <c r="D16" s="1" t="s">
        <v>460</v>
      </c>
      <c r="E16" s="1" t="s">
        <v>460</v>
      </c>
      <c r="F16" s="1" t="s">
        <v>460</v>
      </c>
      <c r="G16" s="1" t="s">
        <v>460</v>
      </c>
      <c r="H16" s="1" t="s">
        <v>460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542</v>
      </c>
      <c r="B17" s="1" t="s">
        <v>126</v>
      </c>
      <c r="C17" s="1" t="s">
        <v>127</v>
      </c>
      <c r="D17" s="1" t="s">
        <v>128</v>
      </c>
      <c r="E17" s="1" t="s">
        <v>129</v>
      </c>
      <c r="F17" s="1" t="s">
        <v>543</v>
      </c>
      <c r="G17" s="1" t="s">
        <v>544</v>
      </c>
      <c r="H17" s="1" t="s">
        <v>545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546</v>
      </c>
      <c r="B18" s="1" t="s">
        <v>460</v>
      </c>
      <c r="C18" s="1" t="s">
        <v>460</v>
      </c>
      <c r="D18" s="1" t="s">
        <v>460</v>
      </c>
      <c r="E18" s="1" t="s">
        <v>460</v>
      </c>
      <c r="F18" s="1" t="s">
        <v>460</v>
      </c>
      <c r="G18" s="1" t="s">
        <v>460</v>
      </c>
      <c r="H18" s="1" t="s">
        <v>460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547</v>
      </c>
      <c r="B19" s="1" t="s">
        <v>460</v>
      </c>
      <c r="C19" s="1" t="s">
        <v>460</v>
      </c>
      <c r="D19" s="1" t="s">
        <v>460</v>
      </c>
      <c r="E19" s="1" t="s">
        <v>460</v>
      </c>
      <c r="F19" s="1" t="s">
        <v>460</v>
      </c>
      <c r="G19" s="1" t="s">
        <v>460</v>
      </c>
      <c r="H19" s="1" t="s">
        <v>548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549</v>
      </c>
      <c r="B20" s="1" t="s">
        <v>550</v>
      </c>
      <c r="C20" s="1" t="s">
        <v>551</v>
      </c>
      <c r="D20" s="1" t="s">
        <v>552</v>
      </c>
      <c r="E20" s="1" t="s">
        <v>553</v>
      </c>
      <c r="F20" s="1" t="s">
        <v>554</v>
      </c>
      <c r="G20" s="1" t="s">
        <v>555</v>
      </c>
      <c r="H20" s="1" t="s">
        <v>556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557</v>
      </c>
      <c r="B21" s="1" t="s">
        <v>558</v>
      </c>
      <c r="C21" s="1" t="s">
        <v>559</v>
      </c>
      <c r="D21" s="1" t="s">
        <v>560</v>
      </c>
      <c r="E21" s="1" t="s">
        <v>561</v>
      </c>
      <c r="F21" s="1" t="s">
        <v>562</v>
      </c>
      <c r="G21" s="1" t="s">
        <v>563</v>
      </c>
      <c r="H21" s="1" t="s">
        <v>564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565</v>
      </c>
      <c r="B22" s="1" t="s">
        <v>566</v>
      </c>
      <c r="C22" s="1" t="s">
        <v>567</v>
      </c>
      <c r="D22" s="1" t="s">
        <v>568</v>
      </c>
      <c r="E22" s="1" t="s">
        <v>569</v>
      </c>
      <c r="F22" s="1" t="s">
        <v>570</v>
      </c>
      <c r="G22" s="1" t="s">
        <v>571</v>
      </c>
      <c r="H22" s="1" t="s">
        <v>572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573</v>
      </c>
      <c r="B23" s="1" t="s">
        <v>574</v>
      </c>
      <c r="C23" s="1" t="s">
        <v>575</v>
      </c>
      <c r="D23" s="1" t="s">
        <v>576</v>
      </c>
      <c r="E23" s="1" t="s">
        <v>577</v>
      </c>
      <c r="F23" s="1" t="s">
        <v>578</v>
      </c>
      <c r="G23" s="1" t="s">
        <v>579</v>
      </c>
      <c r="H23" s="1" t="s">
        <v>580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581</v>
      </c>
      <c r="B24" s="1" t="s">
        <v>582</v>
      </c>
      <c r="C24" s="1" t="s">
        <v>583</v>
      </c>
      <c r="D24" s="1" t="s">
        <v>584</v>
      </c>
      <c r="E24" s="1" t="s">
        <v>585</v>
      </c>
      <c r="F24" s="1" t="s">
        <v>586</v>
      </c>
      <c r="G24" s="1" t="s">
        <v>586</v>
      </c>
      <c r="H24" s="1" t="s">
        <v>586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587</v>
      </c>
      <c r="B25" s="1" t="s">
        <v>588</v>
      </c>
      <c r="C25" s="1" t="s">
        <v>589</v>
      </c>
      <c r="D25" s="1" t="s">
        <v>590</v>
      </c>
      <c r="E25" s="1" t="s">
        <v>591</v>
      </c>
      <c r="F25" s="1" t="s">
        <v>592</v>
      </c>
      <c r="G25" s="1" t="s">
        <v>592</v>
      </c>
      <c r="H25" s="1" t="s">
        <v>460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593</v>
      </c>
      <c r="B26" s="1" t="s">
        <v>594</v>
      </c>
      <c r="C26" s="1" t="s">
        <v>595</v>
      </c>
      <c r="D26" s="1" t="s">
        <v>596</v>
      </c>
      <c r="E26" s="1" t="s">
        <v>597</v>
      </c>
      <c r="F26" s="1" t="s">
        <v>460</v>
      </c>
      <c r="G26" s="1" t="s">
        <v>460</v>
      </c>
      <c r="H26" s="1" t="s">
        <v>460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598</v>
      </c>
      <c r="B2" s="1" t="s">
        <v>599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600</v>
      </c>
      <c r="B3" s="1" t="s">
        <v>601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602</v>
      </c>
      <c r="B4" s="1" t="s">
        <v>603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604</v>
      </c>
      <c r="B5" s="1" t="s">
        <v>605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606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607</v>
      </c>
      <c r="B7" s="1" t="s">
        <v>608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609</v>
      </c>
      <c r="B8" s="1" t="s">
        <v>610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611</v>
      </c>
      <c r="B9" s="4" t="s">
        <v>612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613</v>
      </c>
      <c r="B10" s="1" t="s">
        <v>614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615</v>
      </c>
      <c r="B11" s="1" t="s">
        <v>616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617</v>
      </c>
      <c r="B12" s="1" t="s">
        <v>614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618</v>
      </c>
      <c r="B13" s="1" t="s">
        <v>619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620</v>
      </c>
      <c r="B14" s="1" t="s">
        <v>621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622</v>
      </c>
      <c r="B15" s="1" t="s">
        <v>619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623</v>
      </c>
      <c r="B16" s="1" t="s">
        <v>624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625</v>
      </c>
      <c r="B17" s="1">
        <v>173.0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626</v>
      </c>
      <c r="B18" s="1" t="s">
        <v>627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628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629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630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631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632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633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634</v>
      </c>
      <c r="B25" s="1">
        <v>1.6093728E9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635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636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637</v>
      </c>
      <c r="B28" s="1">
        <v>23.05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638</v>
      </c>
      <c r="B29" s="1">
        <v>19.9683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639</v>
      </c>
      <c r="B30" s="1">
        <v>14.7923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640</v>
      </c>
      <c r="B31" s="1">
        <v>20.0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641</v>
      </c>
      <c r="B32" s="1">
        <v>23.05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642</v>
      </c>
      <c r="B33" s="1">
        <v>19.9683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643</v>
      </c>
      <c r="B34" s="1">
        <v>14.7923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644</v>
      </c>
      <c r="B35" s="1">
        <v>20.0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645</v>
      </c>
      <c r="B36" s="1">
        <v>1.095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646</v>
      </c>
      <c r="B37" s="1">
        <v>-4.405091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647</v>
      </c>
      <c r="B38" s="1">
        <v>9828546.0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648</v>
      </c>
      <c r="B39" s="1">
        <v>9828546.0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649</v>
      </c>
      <c r="B40" s="1">
        <v>1095916.0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650</v>
      </c>
      <c r="B41" s="1">
        <v>1917610.0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651</v>
      </c>
      <c r="B42" s="1">
        <v>1917610.0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652</v>
      </c>
      <c r="B43" s="1">
        <v>13.99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653</v>
      </c>
      <c r="B44" s="1">
        <v>19.07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654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655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656</v>
      </c>
      <c r="B47" s="1">
        <v>1.615026432E9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657</v>
      </c>
      <c r="B48" s="1">
        <v>14.792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658</v>
      </c>
      <c r="B49" s="1">
        <v>47.45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659</v>
      </c>
      <c r="B50" s="1">
        <v>27.3402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660</v>
      </c>
      <c r="B51" s="1">
        <v>32.460476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661</v>
      </c>
      <c r="B52" s="1" t="s">
        <v>662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663</v>
      </c>
      <c r="B53" s="1">
        <v>9.16209728E8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664</v>
      </c>
      <c r="B54" s="1">
        <v>7.4765414E7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665</v>
      </c>
      <c r="B55" s="1">
        <v>1.01766E8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666</v>
      </c>
      <c r="B56" s="1">
        <v>1.03998E7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667</v>
      </c>
      <c r="B57" s="1">
        <v>1.0152544E7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668</v>
      </c>
      <c r="B58" s="1">
        <v>1.7316288E9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669</v>
      </c>
      <c r="B59" s="1">
        <v>1.734048E9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670</v>
      </c>
      <c r="B60" s="1">
        <v>0.1022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671</v>
      </c>
      <c r="B61" s="1">
        <v>0.00774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672</v>
      </c>
      <c r="B62" s="1">
        <v>1.12406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673</v>
      </c>
      <c r="B63" s="1">
        <v>10.55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674</v>
      </c>
      <c r="B64" s="1">
        <v>0.121400006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675</v>
      </c>
      <c r="B65" s="1">
        <v>1.01766E8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676</v>
      </c>
      <c r="B66" s="1">
        <v>6.934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677</v>
      </c>
      <c r="B67" s="1">
        <v>2.2887223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678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679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680</v>
      </c>
      <c r="B70" s="1">
        <v>1.7276544E9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681</v>
      </c>
      <c r="B71" s="1">
        <v>-2.94513984E8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682</v>
      </c>
      <c r="B72" s="1">
        <v>-3.58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683</v>
      </c>
      <c r="B73" s="1">
        <v>-3.16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684</v>
      </c>
      <c r="B74" s="1">
        <v>-2.929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685</v>
      </c>
      <c r="B75" s="1">
        <v>-0.051404655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686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687</v>
      </c>
      <c r="B77" s="1" t="s">
        <v>688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689</v>
      </c>
      <c r="B78" s="1" t="s">
        <v>690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691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692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693</v>
      </c>
      <c r="B81" s="1" t="s">
        <v>694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695</v>
      </c>
      <c r="B82" s="1" t="s">
        <v>694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696</v>
      </c>
      <c r="B83" s="1">
        <v>1.6003494E9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697</v>
      </c>
      <c r="B84" s="1" t="s">
        <v>698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699</v>
      </c>
      <c r="B85" s="1" t="s">
        <v>700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701</v>
      </c>
      <c r="B86" s="1" t="s">
        <v>702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703</v>
      </c>
      <c r="B87" s="1" t="s">
        <v>704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705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706</v>
      </c>
      <c r="B89" s="1">
        <v>15.87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707</v>
      </c>
      <c r="B90" s="1">
        <v>66.0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708</v>
      </c>
      <c r="B91" s="1">
        <v>34.0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709</v>
      </c>
      <c r="B92" s="1">
        <v>50.83333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710</v>
      </c>
      <c r="B93" s="1">
        <v>50.0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711</v>
      </c>
      <c r="B94" s="1">
        <v>1.5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712</v>
      </c>
      <c r="B95" s="1" t="s">
        <v>713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714</v>
      </c>
      <c r="B96" s="1">
        <v>12.0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715</v>
      </c>
      <c r="B97" s="1">
        <v>7.23673984E8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716</v>
      </c>
      <c r="B98" s="1">
        <v>7.111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717</v>
      </c>
      <c r="B99" s="1">
        <v>-3.12844E8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718</v>
      </c>
      <c r="B100" s="1">
        <v>2.4858E7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719</v>
      </c>
      <c r="B101" s="1">
        <v>16.728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720</v>
      </c>
      <c r="B102" s="1">
        <v>17.022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721</v>
      </c>
      <c r="B103" s="1">
        <v>3.523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722</v>
      </c>
      <c r="B104" s="1">
        <v>-0.40354002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723</v>
      </c>
      <c r="B105" s="1">
        <v>-0.68684995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724</v>
      </c>
      <c r="B106" s="1">
        <v>-1.44041248E8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725</v>
      </c>
      <c r="B107" s="1">
        <v>-2.4304E8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726</v>
      </c>
      <c r="B108" s="1" t="s">
        <v>662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727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-8.0</v>
      </c>
      <c r="D3" s="1">
        <v>-25.0</v>
      </c>
      <c r="E3" s="1">
        <v>-66.0</v>
      </c>
      <c r="F3" s="1">
        <v>-98.0</v>
      </c>
      <c r="G3" s="1">
        <v>-104.0</v>
      </c>
      <c r="H3" s="1">
        <f>IF(G3*FORECAST(H2,B3:G3,B2:G2)&gt;0,FORECAST(H2,B3:G3,B2:G2),G3)*$X$1</f>
        <v>-133.2666667</v>
      </c>
      <c r="I3" s="1">
        <f>IF(H3*FORECAST(I2,B3:H3,B2:H2)&gt;0,FORECAST(I2,B3:H3,B2:H2),H3)*$X$1</f>
        <v>-157.0095238</v>
      </c>
      <c r="J3" s="1">
        <f>IF(I3*FORECAST(J2,B3:I3,B2:I2)&gt;0,FORECAST(J2,B3:I3,B2:I2),I3)*$X$1</f>
        <v>-180.752381</v>
      </c>
      <c r="K3" s="1">
        <f>IF(J3*FORECAST(K2,B3:J3,B2:J2)&gt;0,FORECAST(K2,B3:J3,B2:J2),J3)*$X$1</f>
        <v>-204.4952381</v>
      </c>
      <c r="L3" s="1">
        <f>IF(K3*FORECAST(L2,B3:K3,B2:K2)&gt;0,FORECAST(L2,B3:K3,B2:K2),K3)*$X$1</f>
        <v>-228.2380952</v>
      </c>
      <c r="M3" s="1">
        <f>IF(L3*FORECAST(M2,B3:L3,B2:L2)&gt;0,FORECAST(M2,B3:L3,B2:L2),L3)*$X$1</f>
        <v>-251.9809524</v>
      </c>
      <c r="N3" s="1">
        <f>IF(M3*FORECAST(N2,B3:M3,B2:M2)&gt;0,FORECAST(N2,B3:M3,B2:M2),M3)*$X$1</f>
        <v>-275.7238095</v>
      </c>
      <c r="O3" s="5">
        <f>IF(N3*FORECAST(O2,B3:N3,B2:N2)&gt;0,FORECAST(O2,B3:N3,B2:N2),N3)*$X$1</f>
        <v>-299.4666667</v>
      </c>
      <c r="P3" s="5">
        <f>IF(O3*FORECAST(P2,B3:O3,B2:O2)&gt;0,FORECAST(P2,B3:O3,B2:O2),O3)*$X$1</f>
        <v>-323.2095238</v>
      </c>
      <c r="Q3" s="5">
        <f>IF(P3*FORECAST(Q2,B3:P3,B2:P2)&gt;0,FORECAST(Q2,B3:P3,B2:P2),P3)*$X$1</f>
        <v>-346.952381</v>
      </c>
      <c r="R3" s="5">
        <f>IF(Q3*FORECAST(R2,B3:Q3,B2:Q2)&gt;0,FORECAST(R2,B3:Q3,B2:Q2),Q3)*$X$1</f>
        <v>-370.6952381</v>
      </c>
      <c r="S3" s="5">
        <f>IF(R3*FORECAST(S2,B3:R3,B2:R2)&gt;0,FORECAST(S2,B3:R3,B2:R2),R3)*$X$1</f>
        <v>-394.4380952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-4.0</v>
      </c>
      <c r="C4" s="1">
        <v>-14.0</v>
      </c>
      <c r="D4" s="1">
        <v>-345.0</v>
      </c>
      <c r="E4" s="1">
        <v>-344.0</v>
      </c>
      <c r="F4" s="1">
        <v>-226.0</v>
      </c>
      <c r="G4" s="1">
        <v>-95.0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728</v>
      </c>
      <c r="B5" s="1">
        <v>47.0</v>
      </c>
      <c r="C5" s="1">
        <v>2.0</v>
      </c>
      <c r="D5" s="1">
        <v>14.0</v>
      </c>
      <c r="E5" s="1">
        <v>50.0</v>
      </c>
      <c r="F5" s="1">
        <v>51.0</v>
      </c>
      <c r="G5" s="1">
        <v>59.0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729</v>
      </c>
      <c r="L7" s="1">
        <f>IF(S3*FORECAST(S2,B3:S3,B2:S2)&gt;0,FORECAST(S2,B3:S3,B2:S2),R3)*$X$1 * (1+0.02)/(0.0874-0.02)</f>
        <v>-5969.241204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730</v>
      </c>
      <c r="L8" s="6">
        <f t="array" ref="L8">NPV(0.0874,I3:S3)</f>
        <v>-1764.484986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731</v>
      </c>
      <c r="L9" s="6">
        <f t="array" ref="L9">NPV(0.0874,I16:S16)</f>
        <v>-2374.851798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732</v>
      </c>
      <c r="L10" s="6">
        <f>L8 + L9</f>
        <v>-4139.336784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-95.0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733</v>
      </c>
      <c r="L12" s="6">
        <f>L10 - L11</f>
        <v>-4044.336784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734</v>
      </c>
      <c r="L13" s="1">
        <v>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-68.54808109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-5969.241204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-4.0</v>
      </c>
      <c r="C3" s="1">
        <v>-14.0</v>
      </c>
      <c r="D3" s="1">
        <v>-59.0</v>
      </c>
      <c r="E3" s="1">
        <v>-149.0</v>
      </c>
      <c r="F3" s="1">
        <v>-168.0</v>
      </c>
      <c r="G3" s="1">
        <v>-236.0</v>
      </c>
      <c r="H3" s="1">
        <f>IF(G3*FORECAST(H2,B3:G3,B2:G2)&gt;0,FORECAST(H2,B3:G3,B2:G2),G3)*$X$1</f>
        <v>-276.2</v>
      </c>
      <c r="I3" s="1">
        <f>IF(H3*FORECAST(I2,B3:H3,B2:H2)&gt;0,FORECAST(I2,B3:H3,B2:H2),H3)*$X$1</f>
        <v>-325.1142857</v>
      </c>
      <c r="J3" s="1">
        <f>IF(I3*FORECAST(J2,B3:I3,B2:I2)&gt;0,FORECAST(J2,B3:I3,B2:I2),I3)*$X$1</f>
        <v>-374.0285714</v>
      </c>
      <c r="K3" s="1">
        <f>IF(J3*FORECAST(K2,B3:J3,B2:J2)&gt;0,FORECAST(K2,B3:J3,B2:J2),J3)*$X$1</f>
        <v>-422.9428571</v>
      </c>
      <c r="L3" s="1">
        <f>IF(K3*FORECAST(L2,B3:K3,B2:K2)&gt;0,FORECAST(L2,B3:K3,B2:K2),K3)*$X$1</f>
        <v>-471.8571429</v>
      </c>
      <c r="M3" s="1">
        <f>IF(L3*FORECAST(M2,B3:L3,B2:L2)&gt;0,FORECAST(M2,B3:L3,B2:L2),L3)*$X$1</f>
        <v>-520.7714286</v>
      </c>
      <c r="N3" s="1">
        <f>IF(M3*FORECAST(N2,B3:M3,B2:M2)&gt;0,FORECAST(N2,B3:M3,B2:M2),M3)*$X$1</f>
        <v>-569.6857143</v>
      </c>
      <c r="O3" s="5">
        <f>IF(N3*FORECAST(O2,B3:N3,B2:N2)&gt;0,FORECAST(O2,B3:N3,B2:N2),N3)*$X$1</f>
        <v>-618.6</v>
      </c>
      <c r="P3" s="5">
        <f>IF(O3*FORECAST(P2,B3:O3,B2:O2)&gt;0,FORECAST(P2,B3:O3,B2:O2),O3)*$X$1</f>
        <v>-667.5142857</v>
      </c>
      <c r="Q3" s="5">
        <f>IF(P3*FORECAST(Q2,B3:P3,B2:P2)&gt;0,FORECAST(Q2,B3:P3,B2:P2),P3)*$X$1</f>
        <v>-716.4285714</v>
      </c>
      <c r="R3" s="5">
        <f>IF(Q3*FORECAST(R2,B3:Q3,B2:Q2)&gt;0,FORECAST(R2,B3:Q3,B2:Q2),Q3)*$X$1</f>
        <v>-765.3428571</v>
      </c>
      <c r="S3" s="5">
        <f>IF(R3*FORECAST(S2,B3:R3,B2:R2)&gt;0,FORECAST(S2,B3:R3,B2:R2),R3)*$X$1</f>
        <v>-814.2571429</v>
      </c>
      <c r="T3" s="2"/>
      <c r="U3" s="2"/>
      <c r="V3" s="2"/>
      <c r="W3" s="2"/>
      <c r="X3" s="2"/>
      <c r="Y3" s="2"/>
      <c r="Z3" s="2"/>
    </row>
    <row r="4">
      <c r="A4" s="3" t="s">
        <v>97</v>
      </c>
      <c r="B4" s="1">
        <v>-4.0</v>
      </c>
      <c r="C4" s="1">
        <v>-14.0</v>
      </c>
      <c r="D4" s="1">
        <v>-345.0</v>
      </c>
      <c r="E4" s="1">
        <v>-344.0</v>
      </c>
      <c r="F4" s="1">
        <v>-226.0</v>
      </c>
      <c r="G4" s="1">
        <v>-95.0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728</v>
      </c>
      <c r="B5" s="1">
        <v>47.0</v>
      </c>
      <c r="C5" s="1">
        <v>2.0</v>
      </c>
      <c r="D5" s="1">
        <v>14.0</v>
      </c>
      <c r="E5" s="1">
        <v>50.0</v>
      </c>
      <c r="F5" s="1">
        <v>51.0</v>
      </c>
      <c r="G5" s="1">
        <v>59.0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729</v>
      </c>
      <c r="L7" s="1">
        <f>IF(S3*FORECAST(S2,B3:S3,B2:S2)&gt;0,FORECAST(S2,B3:S3,B2:S2),R3)*$X$1 * (1+0.02)/(0.0874-0.02)</f>
        <v>-12322.58584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730</v>
      </c>
      <c r="L8" s="6">
        <f t="array" ref="L8">NPV(0.0874,I3:S3)</f>
        <v>-3646.491893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731</v>
      </c>
      <c r="L9" s="6">
        <f t="array" ref="L9">NPV(0.0874,I16:S16)</f>
        <v>-4902.518452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732</v>
      </c>
      <c r="L10" s="6">
        <f>L8 + L9</f>
        <v>-8549.010345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-95.0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733</v>
      </c>
      <c r="L12" s="6">
        <f>L10 - L11</f>
        <v>-8454.010345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734</v>
      </c>
      <c r="L13" s="1">
        <v>59.0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-143.2883109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(1+0.02)/(0.0874-0.02)</f>
        <v>-12322.58584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