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DCF" sheetId="7" r:id="rId10"/>
    <sheet state="visible" name="DCF-NET" sheetId="8" r:id="rId11"/>
  </sheets>
  <definedNames/>
  <calcPr/>
</workbook>
</file>

<file path=xl/sharedStrings.xml><?xml version="1.0" encoding="utf-8"?>
<sst xmlns="http://schemas.openxmlformats.org/spreadsheetml/2006/main" count="144" uniqueCount="109">
  <si>
    <t>ticker</t>
  </si>
  <si>
    <t>DYCQ</t>
  </si>
  <si>
    <t>nombre</t>
  </si>
  <si>
    <t>DT CLOUD ACQUISITION CORP</t>
  </si>
  <si>
    <t>empresa</t>
  </si>
  <si>
    <t>Investment Holding Companies</t>
  </si>
  <si>
    <t>Fiscal Period: December</t>
  </si>
  <si>
    <t>Net Income</t>
  </si>
  <si>
    <t>Change in Other Net Operating Assets</t>
  </si>
  <si>
    <t>Cash from Operations</t>
  </si>
  <si>
    <t>0</t>
  </si>
  <si>
    <t>Short Term Debt Issued, Total</t>
  </si>
  <si>
    <t>Total Debt Issued</t>
  </si>
  <si>
    <t>Cash from Financing</t>
  </si>
  <si>
    <t>Net Change in Cash</t>
  </si>
  <si>
    <t>Supplemental Items</t>
  </si>
  <si>
    <t>Net Debt Issued / Repaid</t>
  </si>
  <si>
    <t>Assets</t>
  </si>
  <si>
    <t>Cash And Equivalents</t>
  </si>
  <si>
    <t>Total Cash And Short Term Investments</t>
  </si>
  <si>
    <t>Prepaid Expenses</t>
  </si>
  <si>
    <t>Restricted Cash</t>
  </si>
  <si>
    <t>Total Current Assets</t>
  </si>
  <si>
    <t>Deferred Charges Long-Term</t>
  </si>
  <si>
    <t>Total Assets</t>
  </si>
  <si>
    <t>Liabilities</t>
  </si>
  <si>
    <t>Accrued Expenses, Total</t>
  </si>
  <si>
    <t>Short-term Borrowings</t>
  </si>
  <si>
    <t>Total Current Liabilities</t>
  </si>
  <si>
    <t>Total Liabilities</t>
  </si>
  <si>
    <t>Common Stock, Total</t>
  </si>
  <si>
    <t>Additional Paid In Capital</t>
  </si>
  <si>
    <t>Retained Earnings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</si>
  <si>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</si>
  <si>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</si>
  <si>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</si>
  <si>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</si>
  <si>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</si>
  <si>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</si>
  <si>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-0.04</t>
  </si>
  <si>
    <t>-0.1</t>
  </si>
  <si>
    <t>Tangible Book Value</t>
  </si>
  <si>
    <t>Tangible Book Value Per Share</t>
  </si>
  <si>
    <t>Total Debt</t>
  </si>
  <si>
    <t>Net Debt</t>
  </si>
  <si>
    <t>Account Code - Inventory Valuation</t>
  </si>
  <si>
    <t>Part Time Employees</t>
  </si>
  <si>
    <t>Other Non Operating Income (Expenses)</t>
  </si>
  <si>
    <t>EBT, Excl. Unusual Items</t>
  </si>
  <si>
    <t>EBT, Incl. Unusual Items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</si>
  <si>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</si>
  <si>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</si>
  <si>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</si>
  <si>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</si>
  <si>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</si>
  <si>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</si>
  <si>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</si>
  <si>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-0.11</t>
  </si>
  <si>
    <t>-0.06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</si>
  <si>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</si>
  <si>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</si>
  <si>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</si>
  <si>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</si>
  <si>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</si>
  <si>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</si>
  <si>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-0.07</t>
  </si>
  <si>
    <t>Normalized Diluted EPS</t>
  </si>
  <si>
    <t>Normalized Net Income</t>
  </si>
  <si>
    <t>Profitability</t>
  </si>
  <si>
    <t>Return On Equity %</t>
  </si>
  <si>
    <t>87.3</t>
  </si>
  <si>
    <t>Return on Common Equity</t>
  </si>
  <si>
    <t>Short Term Liquidity</t>
  </si>
  <si>
    <t>Current Ratio</t>
  </si>
  <si>
    <t>0.69</t>
  </si>
  <si>
    <t>Quick Ratio</t>
  </si>
  <si>
    <t>0.1</t>
  </si>
  <si>
    <t>Operating Cash Flow to Current Liabilities</t>
  </si>
  <si>
    <t>0.01</t>
  </si>
  <si>
    <t>Long Term Solvency</t>
  </si>
  <si>
    <t>Total Debt/Equity</t>
  </si>
  <si>
    <t>-268.66</t>
  </si>
  <si>
    <t>-492.78</t>
  </si>
  <si>
    <t>Total Debt / Total Capital</t>
  </si>
  <si>
    <t>159.29</t>
  </si>
  <si>
    <t>125.46</t>
  </si>
  <si>
    <t>Total Liabilities / Total Assets</t>
  </si>
  <si>
    <t>124.41</t>
  </si>
  <si>
    <t>Growth Over Prior Year</t>
  </si>
  <si>
    <t>Earnings From Cont. Operations, 1 Yr. Growth %</t>
  </si>
  <si>
    <t>-46.34</t>
  </si>
  <si>
    <t>Net Income, 1 Yr. Growth %</t>
  </si>
  <si>
    <t>Normalized Net Income, 1 Yr. Growth %</t>
  </si>
  <si>
    <t>-46.35</t>
  </si>
  <si>
    <t>Diluted EPS Before Extra, 1 Yr. Growth %</t>
  </si>
  <si>
    <t>Total Assets, 1 Yr. Growth %</t>
  </si>
  <si>
    <t>519.23</t>
  </si>
  <si>
    <t>Tangible Book Value, 1 Yr. Growth %</t>
  </si>
  <si>
    <t>154.94</t>
  </si>
  <si>
    <t>Common Equity, 1 Yr. Growth %</t>
  </si>
  <si>
    <t>Unlevered Free Cash Flow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</si>
  <si>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</si>
  <si>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</si>
  <si>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</si>
  <si>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</si>
  <si>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</si>
  <si>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</si>
  <si>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</si>
  <si>
    <t>Target Price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</si>
</sst>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5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color theme="1"/>
      <name val="Calibri"/>
      <scheme val="minor"/>
    </font>
    <font>
      <b/>
      <color theme="1"/>
      <name val="Calibri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0" fillId="0" fontId="3" numFmtId="0" xfId="0" applyFont="1"/>
    <xf borderId="1" fillId="0" fontId="4" numFmtId="0" xfId="0" applyAlignment="1" applyBorder="1" applyFont="1">
      <alignment horizontal="center" vertical="top"/>
    </xf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8.71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8.71"/>
  </cols>
  <sheetData>
    <row r="1">
      <c r="A1" s="1" t="s">
        <v>6</v>
      </c>
      <c r="B1" s="1">
        <v>2022.0</v>
      </c>
      <c r="C1" s="1">
        <v>2023.0</v>
      </c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</v>
      </c>
      <c r="B2" s="1">
        <v>-16.0</v>
      </c>
      <c r="C2" s="1">
        <v>-8.0</v>
      </c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8</v>
      </c>
      <c r="B3" s="1">
        <v>16.0</v>
      </c>
      <c r="C3" s="1">
        <v>9.0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9</v>
      </c>
      <c r="B4" s="1" t="s">
        <v>10</v>
      </c>
      <c r="C4" s="1">
        <v>0.0</v>
      </c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</v>
      </c>
      <c r="B5" s="1">
        <v>0.0</v>
      </c>
      <c r="C5" s="1">
        <v>49.0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</v>
      </c>
      <c r="B6" s="1">
        <v>0.0</v>
      </c>
      <c r="C6" s="1">
        <v>49.0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</v>
      </c>
      <c r="B7" s="1">
        <v>0.0</v>
      </c>
      <c r="C7" s="1">
        <v>49.0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</v>
      </c>
      <c r="B8" s="1">
        <v>0.0</v>
      </c>
      <c r="C8" s="1">
        <v>49.0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15</v>
      </c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16</v>
      </c>
      <c r="B10" s="1">
        <v>0.0</v>
      </c>
      <c r="C10" s="1">
        <v>49.0</v>
      </c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8.71"/>
  </cols>
  <sheetData>
    <row r="1">
      <c r="A1" s="1" t="s">
        <v>6</v>
      </c>
      <c r="B1" s="1">
        <v>2022.0</v>
      </c>
      <c r="C1" s="1">
        <v>2023.0</v>
      </c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</v>
      </c>
      <c r="B3" s="1">
        <v>0.0</v>
      </c>
      <c r="C3" s="1">
        <v>6.0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</v>
      </c>
      <c r="B4" s="1">
        <v>0.0</v>
      </c>
      <c r="C4" s="1">
        <v>6.0</v>
      </c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</v>
      </c>
      <c r="B5" s="1">
        <v>0.0</v>
      </c>
      <c r="C5" s="1">
        <v>0.0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21</v>
      </c>
      <c r="B6" s="1">
        <v>0.0</v>
      </c>
      <c r="C6" s="1">
        <v>42.0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</v>
      </c>
      <c r="B7" s="1">
        <v>0.0</v>
      </c>
      <c r="C7" s="1">
        <v>50.0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23</v>
      </c>
      <c r="B8" s="1">
        <v>9.0</v>
      </c>
      <c r="C8" s="1">
        <v>8.0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24</v>
      </c>
      <c r="B9" s="1">
        <v>9.0</v>
      </c>
      <c r="C9" s="1">
        <v>58.0</v>
      </c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25</v>
      </c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26</v>
      </c>
      <c r="B11" s="1">
        <v>0.0</v>
      </c>
      <c r="C11" s="1">
        <v>2.0</v>
      </c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27</v>
      </c>
      <c r="B12" s="1">
        <v>15.0</v>
      </c>
      <c r="C12" s="1">
        <v>70.0</v>
      </c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28</v>
      </c>
      <c r="B13" s="1">
        <v>15.0</v>
      </c>
      <c r="C13" s="1">
        <v>73.0</v>
      </c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29</v>
      </c>
      <c r="B14" s="1">
        <v>15.0</v>
      </c>
      <c r="C14" s="1">
        <v>73.0</v>
      </c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30</v>
      </c>
      <c r="B15" s="1">
        <v>173.0</v>
      </c>
      <c r="C15" s="1">
        <v>173.0</v>
      </c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31</v>
      </c>
      <c r="B16" s="1">
        <v>2.0</v>
      </c>
      <c r="C16" s="1">
        <v>2.0</v>
      </c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32</v>
      </c>
      <c r="B17" s="1">
        <v>-8.0</v>
      </c>
      <c r="C17" s="1">
        <v>-16.0</v>
      </c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33</v>
      </c>
      <c r="B18" s="1">
        <v>-5.0</v>
      </c>
      <c r="C18" s="1">
        <v>-14.0</v>
      </c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34</v>
      </c>
      <c r="B19" s="1">
        <v>-5.0</v>
      </c>
      <c r="C19" s="1">
        <v>-14.0</v>
      </c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35</v>
      </c>
      <c r="B20" s="1">
        <v>9.0</v>
      </c>
      <c r="C20" s="1">
        <v>58.0</v>
      </c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36</v>
      </c>
      <c r="B22" s="1">
        <v>1.0</v>
      </c>
      <c r="C22" s="1">
        <v>8.0</v>
      </c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37</v>
      </c>
      <c r="B23" s="1">
        <v>1.0</v>
      </c>
      <c r="C23" s="1">
        <v>1.0</v>
      </c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38</v>
      </c>
      <c r="B24" s="1" t="s">
        <v>39</v>
      </c>
      <c r="C24" s="1" t="s">
        <v>40</v>
      </c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-5.0</v>
      </c>
      <c r="C25" s="1">
        <v>-14.0</v>
      </c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 t="s">
        <v>39</v>
      </c>
      <c r="C26" s="1" t="s">
        <v>40</v>
      </c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15.0</v>
      </c>
      <c r="C27" s="1">
        <v>70.0</v>
      </c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15.0</v>
      </c>
      <c r="C28" s="1">
        <v>63.0</v>
      </c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0.0</v>
      </c>
      <c r="C29" s="1">
        <v>3.0</v>
      </c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0.0</v>
      </c>
      <c r="C30" s="1">
        <v>2.0</v>
      </c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8.71"/>
  </cols>
  <sheetData>
    <row r="1">
      <c r="A1" s="1" t="s">
        <v>6</v>
      </c>
      <c r="B1" s="1">
        <v>2022.0</v>
      </c>
      <c r="C1" s="1">
        <v>2023.0</v>
      </c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47</v>
      </c>
      <c r="B2" s="1">
        <v>-16.0</v>
      </c>
      <c r="C2" s="1">
        <v>-8.0</v>
      </c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48</v>
      </c>
      <c r="B3" s="1">
        <v>-16.0</v>
      </c>
      <c r="C3" s="1">
        <v>-8.0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49</v>
      </c>
      <c r="B4" s="1">
        <v>-16.0</v>
      </c>
      <c r="C4" s="1">
        <v>-8.0</v>
      </c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50</v>
      </c>
      <c r="B5" s="1">
        <v>-16.0</v>
      </c>
      <c r="C5" s="1">
        <v>-8.0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51</v>
      </c>
      <c r="B6" s="1">
        <v>-16.0</v>
      </c>
      <c r="C6" s="1">
        <v>-8.0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52</v>
      </c>
      <c r="B7" s="1">
        <v>-16.0</v>
      </c>
      <c r="C7" s="1">
        <v>-8.0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53</v>
      </c>
      <c r="B8" s="1">
        <v>-16.0</v>
      </c>
      <c r="C8" s="1">
        <v>-8.0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54</v>
      </c>
      <c r="B9" s="1">
        <v>-16.0</v>
      </c>
      <c r="C9" s="1">
        <v>-8.0</v>
      </c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55</v>
      </c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56</v>
      </c>
      <c r="B11" s="1" t="s">
        <v>57</v>
      </c>
      <c r="C11" s="1" t="s">
        <v>58</v>
      </c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59</v>
      </c>
      <c r="B12" s="1" t="s">
        <v>57</v>
      </c>
      <c r="C12" s="1" t="s">
        <v>58</v>
      </c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60</v>
      </c>
      <c r="B13" s="1">
        <v>1.0</v>
      </c>
      <c r="C13" s="1">
        <v>1.0</v>
      </c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61</v>
      </c>
      <c r="B14" s="1" t="s">
        <v>57</v>
      </c>
      <c r="C14" s="1" t="s">
        <v>58</v>
      </c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62</v>
      </c>
      <c r="B15" s="1" t="s">
        <v>57</v>
      </c>
      <c r="C15" s="1" t="s">
        <v>58</v>
      </c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63</v>
      </c>
      <c r="B16" s="1">
        <v>1.0</v>
      </c>
      <c r="C16" s="1">
        <v>1.0</v>
      </c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64</v>
      </c>
      <c r="B17" s="1" t="s">
        <v>65</v>
      </c>
      <c r="C17" s="1" t="s">
        <v>39</v>
      </c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66</v>
      </c>
      <c r="B18" s="1" t="s">
        <v>65</v>
      </c>
      <c r="C18" s="1" t="s">
        <v>39</v>
      </c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67</v>
      </c>
      <c r="B20" s="1">
        <v>-10.0</v>
      </c>
      <c r="C20" s="1">
        <v>-5.0</v>
      </c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8.71"/>
  </cols>
  <sheetData>
    <row r="1">
      <c r="A1" s="1" t="s">
        <v>6</v>
      </c>
      <c r="B1" s="1">
        <v>2022.0</v>
      </c>
      <c r="C1" s="1">
        <v>2023.0</v>
      </c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69</v>
      </c>
      <c r="B3" s="1">
        <v>0.0</v>
      </c>
      <c r="C3" s="1" t="s">
        <v>70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71</v>
      </c>
      <c r="B4" s="1">
        <v>0.0</v>
      </c>
      <c r="C4" s="1" t="s">
        <v>70</v>
      </c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73</v>
      </c>
      <c r="B6" s="1">
        <v>0.0</v>
      </c>
      <c r="C6" s="1" t="s">
        <v>74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75</v>
      </c>
      <c r="B7" s="1">
        <v>0.0</v>
      </c>
      <c r="C7" s="1" t="s">
        <v>76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77</v>
      </c>
      <c r="B8" s="1" t="s">
        <v>10</v>
      </c>
      <c r="C8" s="1" t="s">
        <v>78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79</v>
      </c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80</v>
      </c>
      <c r="B10" s="1" t="s">
        <v>81</v>
      </c>
      <c r="C10" s="1" t="s">
        <v>82</v>
      </c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83</v>
      </c>
      <c r="B11" s="1" t="s">
        <v>84</v>
      </c>
      <c r="C11" s="1" t="s">
        <v>85</v>
      </c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86</v>
      </c>
      <c r="B12" s="1" t="s">
        <v>84</v>
      </c>
      <c r="C12" s="1" t="s">
        <v>87</v>
      </c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88</v>
      </c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89</v>
      </c>
      <c r="B14" s="1">
        <v>0.0</v>
      </c>
      <c r="C14" s="1" t="s">
        <v>90</v>
      </c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91</v>
      </c>
      <c r="B15" s="1">
        <v>0.0</v>
      </c>
      <c r="C15" s="1" t="s">
        <v>90</v>
      </c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92</v>
      </c>
      <c r="B16" s="1">
        <v>0.0</v>
      </c>
      <c r="C16" s="1" t="s">
        <v>93</v>
      </c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94</v>
      </c>
      <c r="B17" s="1">
        <v>0.0</v>
      </c>
      <c r="C17" s="1" t="s">
        <v>93</v>
      </c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95</v>
      </c>
      <c r="B18" s="1">
        <v>0.0</v>
      </c>
      <c r="C18" s="1" t="s">
        <v>96</v>
      </c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97</v>
      </c>
      <c r="B19" s="1">
        <v>0.0</v>
      </c>
      <c r="C19" s="1" t="s">
        <v>98</v>
      </c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99</v>
      </c>
      <c r="B20" s="1">
        <v>0.0</v>
      </c>
      <c r="C20" s="1" t="s">
        <v>98</v>
      </c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8.71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8.71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3">
        <v>1.0</v>
      </c>
      <c r="Y1" s="2"/>
      <c r="Z1" s="2"/>
    </row>
    <row r="2">
      <c r="A2" s="2"/>
      <c r="B2" s="4">
        <v>2022.0</v>
      </c>
      <c r="C2" s="4">
        <v>2023.0</v>
      </c>
      <c r="D2" s="4">
        <v>2024.0</v>
      </c>
      <c r="E2" s="4">
        <v>2025.0</v>
      </c>
      <c r="F2" s="4">
        <v>2026.0</v>
      </c>
      <c r="G2" s="4">
        <v>2027.0</v>
      </c>
      <c r="H2" s="4">
        <v>2028.0</v>
      </c>
      <c r="I2" s="4">
        <v>2029.0</v>
      </c>
      <c r="J2" s="4">
        <v>2030.0</v>
      </c>
      <c r="K2" s="3">
        <v>2031.0</v>
      </c>
      <c r="L2" s="3">
        <v>2032.0</v>
      </c>
      <c r="M2" s="3">
        <v>2033.0</v>
      </c>
      <c r="N2" s="3">
        <v>2034.0</v>
      </c>
      <c r="O2" s="3">
        <v>2035.0</v>
      </c>
      <c r="P2" s="2"/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4" t="s">
        <v>100</v>
      </c>
      <c r="B3" s="2"/>
      <c r="C3" s="2"/>
      <c r="D3" s="1" t="str">
        <f>IF(C3*FORECAST(D2,B3:C3,B2:C2)&gt;0,FORECAST(D2,B3:C3,B2:C2),C3)*$X$1</f>
        <v>#N/A</v>
      </c>
      <c r="E3" s="1" t="str">
        <f>IF(D3*FORECAST(E2,B3:D3,B2:D2)&gt;0,FORECAST(E2,B3:D3,B2:D2),D3)*$X$1</f>
        <v>#N/A</v>
      </c>
      <c r="F3" s="1" t="str">
        <f>IF(E3*FORECAST(F2,B3:E3,B2:E2)&gt;0,FORECAST(F2,B3:E3,B2:E2),E3)*$X$1</f>
        <v>#N/A</v>
      </c>
      <c r="G3" s="1" t="str">
        <f>IF(F3*FORECAST(G2,B3:F3,B2:F2)&gt;0,FORECAST(G2,B3:F3,B2:F2),F3)*$X$1</f>
        <v>#N/A</v>
      </c>
      <c r="H3" s="1" t="str">
        <f>IF(G3*FORECAST(H2,B3:G3,B2:G2)&gt;0,FORECAST(H2,B3:G3,B2:G2),G3)*$X$1</f>
        <v>#N/A</v>
      </c>
      <c r="I3" s="1" t="str">
        <f>IF(H3*FORECAST(I2,B3:H3,B2:H2)&gt;0,FORECAST(I2,B3:H3,B2:H2),H3)*$X$1</f>
        <v>#N/A</v>
      </c>
      <c r="J3" s="1" t="str">
        <f>IF(I3*FORECAST(J2,B3:I3,B2:I2)&gt;0,FORECAST(J2,B3:I3,B2:I2),I3)*$X$1</f>
        <v>#N/A</v>
      </c>
      <c r="K3" s="3" t="str">
        <f>IF(J3*FORECAST(K2,B3:J3,B2:J2)&gt;0,FORECAST(K2,B3:J3,B2:J2),J3)*$X$1</f>
        <v>#N/A</v>
      </c>
      <c r="L3" s="3" t="str">
        <f>IF(K3*FORECAST(L2,B3:K3,B2:K2)&gt;0,FORECAST(L2,B3:K3,B2:K2),K3)*$X$1</f>
        <v>#N/A</v>
      </c>
      <c r="M3" s="3" t="str">
        <f>IF(L3*FORECAST(M2,B3:L3,B2:L2)&gt;0,FORECAST(M2,B3:L3,B2:L2),L3)*$X$1</f>
        <v>#N/A</v>
      </c>
      <c r="N3" s="3" t="str">
        <f>IF(M3*FORECAST(N2,B3:M3,B2:M2)&gt;0,FORECAST(N2,B3:M3,B2:M2),M3)*$X$1</f>
        <v>#N/A</v>
      </c>
      <c r="O3" s="3" t="str">
        <f>IF(N3*FORECAST(O2,B3:N3,B2:N2)&gt;0,FORECAST(O2,B3:N3,B2:N2),N3)*$X$1</f>
        <v>#N/A</v>
      </c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4" t="s">
        <v>43</v>
      </c>
      <c r="B4" s="1">
        <v>15.0</v>
      </c>
      <c r="C4" s="1">
        <v>63.0</v>
      </c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4" t="s">
        <v>101</v>
      </c>
      <c r="B5" s="1">
        <v>1.0</v>
      </c>
      <c r="C5" s="1">
        <v>1.0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102</v>
      </c>
      <c r="L7" s="1" t="str">
        <f>IF(O3*FORECAST(O2,B3:O3,B2:O2)&gt;0,FORECAST(O2,B3:O3,B2:O2),N3)*$X$1 * (1+0.02)/(0.0822-0.02)</f>
        <v>#N/A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103</v>
      </c>
      <c r="L8" s="1" t="str">
        <f t="array" ref="L8">NPV(0.0822,E3:O3)</f>
        <v>#N/A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104</v>
      </c>
      <c r="L9" s="1" t="str">
        <f t="array" ref="L9">NPV(0.0822,E16:O16)</f>
        <v>#N/A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105</v>
      </c>
      <c r="L10" s="1" t="str">
        <f>L8 + L9</f>
        <v>#N/A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44</v>
      </c>
      <c r="L11" s="1">
        <v>63.0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106</v>
      </c>
      <c r="L12" s="1" t="str">
        <f>L10 - L11</f>
        <v>#N/A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107</v>
      </c>
      <c r="L13" s="1">
        <v>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108</v>
      </c>
      <c r="L14" s="1" t="str">
        <f>L12/L13</f>
        <v>#N/A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3">
        <v>0.0</v>
      </c>
      <c r="M16" s="3">
        <v>0.0</v>
      </c>
      <c r="N16" s="3">
        <v>0.0</v>
      </c>
      <c r="O16" s="3" t="str">
        <f>IF(O3*FORECAST(O2,B3:O3,B2:O2)&gt;0,FORECAST(O2,B3:O3,B2:O2),N3)*$X$1 * (1+0.02)/(0.0822-0.02)</f>
        <v>#N/A</v>
      </c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8.71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3">
        <v>1.0</v>
      </c>
      <c r="Y1" s="2"/>
      <c r="Z1" s="2"/>
    </row>
    <row r="2">
      <c r="A2" s="2"/>
      <c r="B2" s="4">
        <v>2022.0</v>
      </c>
      <c r="C2" s="4">
        <v>2023.0</v>
      </c>
      <c r="D2" s="4">
        <v>2024.0</v>
      </c>
      <c r="E2" s="4">
        <v>2025.0</v>
      </c>
      <c r="F2" s="4">
        <v>2026.0</v>
      </c>
      <c r="G2" s="4">
        <v>2027.0</v>
      </c>
      <c r="H2" s="4">
        <v>2028.0</v>
      </c>
      <c r="I2" s="4">
        <v>2029.0</v>
      </c>
      <c r="J2" s="4">
        <v>2030.0</v>
      </c>
      <c r="K2" s="3">
        <v>2031.0</v>
      </c>
      <c r="L2" s="3">
        <v>2032.0</v>
      </c>
      <c r="M2" s="3">
        <v>2033.0</v>
      </c>
      <c r="N2" s="3">
        <v>2034.0</v>
      </c>
      <c r="O2" s="3">
        <v>2035.0</v>
      </c>
      <c r="P2" s="2"/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4" t="s">
        <v>7</v>
      </c>
      <c r="B3" s="3">
        <v>-16.0</v>
      </c>
      <c r="C3" s="3">
        <v>-8.0</v>
      </c>
      <c r="D3" s="1">
        <f>IF(C3*FORECAST(D2,B3:C3,B2:C2)&gt;0,FORECAST(D2,B3:C3,B2:C2),C3)*$X$1</f>
        <v>-8</v>
      </c>
      <c r="E3" s="1">
        <f>IF(D3*FORECAST(E2,B3:D3,B2:D2)&gt;0,FORECAST(E2,B3:D3,B2:D2),D3)*$X$1</f>
        <v>-2.666666667</v>
      </c>
      <c r="F3" s="1">
        <f>IF(E3*FORECAST(F2,B3:E3,B2:E2)&gt;0,FORECAST(F2,B3:E3,B2:E2),E3)*$X$1</f>
        <v>-2.666666667</v>
      </c>
      <c r="G3" s="1">
        <f>IF(F3*FORECAST(G2,B3:F3,B2:F2)&gt;0,FORECAST(G2,B3:F3,B2:F2),F3)*$X$1</f>
        <v>-2.666666667</v>
      </c>
      <c r="H3" s="1">
        <f>IF(G3*FORECAST(H2,B3:G3,B2:G2)&gt;0,FORECAST(H2,B3:G3,B2:G2),G3)*$X$1</f>
        <v>-2.666666667</v>
      </c>
      <c r="I3" s="1">
        <f>IF(H3*FORECAST(I2,B3:H3,B2:H2)&gt;0,FORECAST(I2,B3:H3,B2:H2),H3)*$X$1</f>
        <v>-2.666666667</v>
      </c>
      <c r="J3" s="1">
        <f>IF(I3*FORECAST(J2,B3:I3,B2:I2)&gt;0,FORECAST(J2,B3:I3,B2:I2),I3)*$X$1</f>
        <v>-2.666666667</v>
      </c>
      <c r="K3" s="3">
        <f>IF(J3*FORECAST(K2,B3:J3,B2:J2)&gt;0,FORECAST(K2,B3:J3,B2:J2),J3)*$X$1</f>
        <v>-2.666666667</v>
      </c>
      <c r="L3" s="3">
        <f>IF(K3*FORECAST(L2,B3:K3,B2:K2)&gt;0,FORECAST(L2,B3:K3,B2:K2),K3)*$X$1</f>
        <v>-2.666666667</v>
      </c>
      <c r="M3" s="3">
        <f>IF(L3*FORECAST(M2,B3:L3,B2:L2)&gt;0,FORECAST(M2,B3:L3,B2:L2),L3)*$X$1</f>
        <v>-2.666666667</v>
      </c>
      <c r="N3" s="3">
        <f>IF(M3*FORECAST(N2,B3:M3,B2:M2)&gt;0,FORECAST(N2,B3:M3,B2:M2),M3)*$X$1</f>
        <v>-2.666666667</v>
      </c>
      <c r="O3" s="3">
        <f>IF(N3*FORECAST(O2,B3:N3,B2:N2)&gt;0,FORECAST(O2,B3:N3,B2:N2),N3)*$X$1</f>
        <v>-2.666666667</v>
      </c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4" t="s">
        <v>43</v>
      </c>
      <c r="B4" s="1">
        <v>15.0</v>
      </c>
      <c r="C4" s="1">
        <v>63.0</v>
      </c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4" t="s">
        <v>101</v>
      </c>
      <c r="B5" s="1">
        <v>1.0</v>
      </c>
      <c r="C5" s="1">
        <v>1.0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102</v>
      </c>
      <c r="L7" s="1">
        <f>IF(O3*FORECAST(O2,B3:O3,B2:O2)&gt;0,FORECAST(O2,B3:O3,B2:O2),N3)*$X$1 * (1+0.02)/(0.0822-0.02)</f>
        <v>-6.247129077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103</v>
      </c>
      <c r="L8" s="5">
        <f t="array" ref="L8">NPV(0.0822,E3:O3)</f>
        <v>-18.8357134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104</v>
      </c>
      <c r="L9" s="5">
        <f t="array" ref="L9">NPV(0.0822,E16:O16)</f>
        <v>-2.619978056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105</v>
      </c>
      <c r="L10" s="5">
        <f>L8 + L9</f>
        <v>-21.45569146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44</v>
      </c>
      <c r="L11" s="1">
        <v>63.0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106</v>
      </c>
      <c r="L12" s="5">
        <f>L10 - L11</f>
        <v>-84.45569146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107</v>
      </c>
      <c r="L13" s="1">
        <v>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108</v>
      </c>
      <c r="L14" s="5">
        <f>L12/L13</f>
        <v>-84.45569146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3">
        <v>0.0</v>
      </c>
      <c r="M16" s="3">
        <v>0.0</v>
      </c>
      <c r="N16" s="3">
        <v>0.0</v>
      </c>
      <c r="O16" s="3">
        <f>IF(O3*FORECAST(O2,B3:O3,B2:O2)&gt;0,FORECAST(O2,B3:O3,B2:O2),N3)*$X$1 * (1+0.02)/(0.0822-0.02)</f>
        <v>-6.247129077</v>
      </c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