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<sst xmlns="http://schemas.openxmlformats.org/spreadsheetml/2006/main" count="780" uniqueCount="585">
  <si>
    <t>ticker</t>
  </si>
  <si>
    <t>DRTS</t>
  </si>
  <si>
    <t>nombre</t>
  </si>
  <si>
    <t>ALPHA TAU MEDICAL LTD</t>
  </si>
  <si>
    <t>empresa</t>
  </si>
  <si>
    <t>Advanced Medical Equipment &amp; Technology</t>
  </si>
  <si>
    <t>Open</t>
  </si>
  <si>
    <t>Target Price</t>
  </si>
  <si>
    <t>Upside</t>
  </si>
  <si>
    <t>-498.03%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</si>
  <si>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</si>
  <si>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</si>
  <si>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</si>
  <si>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</si>
  <si>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</si>
  <si>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</si>
  <si>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</si>
  <si>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</si>
  <si>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-39.13%</t>
  </si>
  <si>
    <t>Total Assets Growth</t>
  </si>
  <si>
    <t>-40.38%</t>
  </si>
  <si>
    <t>Net Property, Plant and Equipment Growth</t>
  </si>
  <si>
    <t>-80.00%</t>
  </si>
  <si>
    <t>EBITDA Growth</t>
  </si>
  <si>
    <t>-41.66%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</si>
  <si>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</si>
  <si>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</si>
  <si>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</si>
  <si>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</si>
  <si>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</si>
  <si>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</si>
  <si>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</si>
  <si>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</si>
  <si>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</si>
  <si>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</si>
  <si>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</si>
  <si>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</si>
  <si>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</si>
  <si>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</si>
  <si>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</si>
  <si>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</si>
  <si>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</si>
  <si>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</si>
  <si>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</si>
  <si>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</si>
  <si>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</si>
  <si>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</si>
  <si>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</si>
  <si>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</si>
  <si>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</si>
  <si>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</si>
  <si>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</si>
  <si>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</si>
  <si>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</si>
  <si>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</si>
  <si>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</si>
  <si>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</si>
  <si>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</si>
  <si>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</si>
  <si>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</si>
  <si>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</si>
  <si>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</si>
  <si>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</si>
  <si>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</si>
  <si>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</si>
  <si>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</si>
  <si>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</si>
  <si>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</si>
  <si>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</si>
  <si>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</si>
  <si>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</si>
  <si>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</si>
  <si>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</si>
  <si>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</si>
  <si>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</si>
  <si>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</si>
  <si>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</si>
  <si>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</si>
  <si>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</si>
  <si>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</si>
  <si>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</si>
  <si>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</si>
  <si>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</si>
  <si>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</si>
  <si>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</si>
  <si>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</si>
  <si>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</si>
  <si>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</si>
  <si>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</si>
  <si>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</si>
  <si>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</si>
  <si>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-0.21</t>
  </si>
  <si>
    <t>-0.86</t>
  </si>
  <si>
    <t>1.53</t>
  </si>
  <si>
    <t>1.21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</si>
  <si>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</si>
  <si>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</si>
  <si>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</si>
  <si>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</si>
  <si>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</si>
  <si>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</si>
  <si>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</si>
  <si>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</si>
  <si>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</si>
  <si>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</si>
  <si>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</si>
  <si>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</si>
  <si>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</si>
  <si>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</si>
  <si>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</si>
  <si>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</si>
  <si>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</si>
  <si>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</si>
  <si>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</si>
  <si>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</si>
  <si>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</si>
  <si>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</si>
  <si>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</si>
  <si>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</si>
  <si>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</si>
  <si>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</si>
  <si>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</si>
  <si>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</si>
  <si>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</si>
  <si>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</si>
  <si>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-0.25</t>
  </si>
  <si>
    <t>-0.22</t>
  </si>
  <si>
    <t>-0.67</t>
  </si>
  <si>
    <t>-0.53</t>
  </si>
  <si>
    <t>-0.42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</si>
  <si>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</si>
  <si>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</si>
  <si>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</si>
  <si>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</si>
  <si>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</si>
  <si>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</si>
  <si>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-0.15</t>
  </si>
  <si>
    <t>-0.14</t>
  </si>
  <si>
    <t>-0.33</t>
  </si>
  <si>
    <t>-0.26</t>
  </si>
  <si>
    <t>Normalized Diluted EPS</t>
  </si>
  <si>
    <t>EBITDA</t>
  </si>
  <si>
    <t>EBITA</t>
  </si>
  <si>
    <t>EBIT</t>
  </si>
  <si>
    <t>EBITDAR</t>
  </si>
  <si>
    <t>Effective Tax Rate - (Ratio)</t>
  </si>
  <si>
    <t>-1.76</t>
  </si>
  <si>
    <t>-1.81</t>
  </si>
  <si>
    <t>-0.03</t>
  </si>
  <si>
    <t>-0.06</t>
  </si>
  <si>
    <t>-0.05</t>
  </si>
  <si>
    <t>Current Foreign Taxes</t>
  </si>
  <si>
    <t>Total Current Taxes</t>
  </si>
  <si>
    <t>Normalized Net Income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</si>
  <si>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</si>
  <si>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</si>
  <si>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</si>
  <si>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</si>
  <si>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</si>
  <si>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</si>
  <si>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</si>
  <si>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</si>
  <si>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</si>
  <si>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</si>
  <si>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</si>
  <si>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</si>
  <si>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</si>
  <si>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</si>
  <si>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</si>
  <si>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-13.67</t>
  </si>
  <si>
    <t>-18.11</t>
  </si>
  <si>
    <t>-24.74</t>
  </si>
  <si>
    <t>-19.6</t>
  </si>
  <si>
    <t>Return on Total Capital</t>
  </si>
  <si>
    <t>-14.25</t>
  </si>
  <si>
    <t>-19.43</t>
  </si>
  <si>
    <t>-27.02</t>
  </si>
  <si>
    <t>-21.38</t>
  </si>
  <si>
    <t>Return On Equity %</t>
  </si>
  <si>
    <t>-21.9</t>
  </si>
  <si>
    <t>-61.48</t>
  </si>
  <si>
    <t>-47.07</t>
  </si>
  <si>
    <t>-30.67</t>
  </si>
  <si>
    <t>Return on Common Equity</t>
  </si>
  <si>
    <t>206.03</t>
  </si>
  <si>
    <t>126.24</t>
  </si>
  <si>
    <t>-95.27</t>
  </si>
  <si>
    <t>Short Term Liquidity</t>
  </si>
  <si>
    <t>Current Ratio</t>
  </si>
  <si>
    <t>22.11</t>
  </si>
  <si>
    <t>22.73</t>
  </si>
  <si>
    <t>7.41</t>
  </si>
  <si>
    <t>24.55</t>
  </si>
  <si>
    <t>12.07</t>
  </si>
  <si>
    <t>Quick Ratio</t>
  </si>
  <si>
    <t>21.25</t>
  </si>
  <si>
    <t>22.27</t>
  </si>
  <si>
    <t>7.22</t>
  </si>
  <si>
    <t>24.17</t>
  </si>
  <si>
    <t>11.56</t>
  </si>
  <si>
    <t>Operating Cash Flow to Current Liabilities</t>
  </si>
  <si>
    <t>-5.12</t>
  </si>
  <si>
    <t>-3.47</t>
  </si>
  <si>
    <t>-2.68</t>
  </si>
  <si>
    <t>-5.5</t>
  </si>
  <si>
    <t>-2.53</t>
  </si>
  <si>
    <t>Long Term Solvency</t>
  </si>
  <si>
    <t>Total Debt/Equity</t>
  </si>
  <si>
    <t>4.91</t>
  </si>
  <si>
    <t>15.72</t>
  </si>
  <si>
    <t>Total Debt / Total Capital</t>
  </si>
  <si>
    <t>4.68</t>
  </si>
  <si>
    <t>13.58</t>
  </si>
  <si>
    <t>LT Debt/Equity</t>
  </si>
  <si>
    <t>4.28</t>
  </si>
  <si>
    <t>14.46</t>
  </si>
  <si>
    <t>Long-Term Debt / Total Capital</t>
  </si>
  <si>
    <t>4.08</t>
  </si>
  <si>
    <t>12.5</t>
  </si>
  <si>
    <t>Total Liabilities / Total Assets</t>
  </si>
  <si>
    <t>4.27</t>
  </si>
  <si>
    <t>3.94</t>
  </si>
  <si>
    <t>10.43</t>
  </si>
  <si>
    <t>12.06</t>
  </si>
  <si>
    <t>21.34</t>
  </si>
  <si>
    <t>EBIT / Interest Expense</t>
  </si>
  <si>
    <t>-475.73</t>
  </si>
  <si>
    <t>EBITDA / Interest Expense</t>
  </si>
  <si>
    <t>-447.48</t>
  </si>
  <si>
    <t>(EBITDA - Capex) / Interest Expense</t>
  </si>
  <si>
    <t>-532.83</t>
  </si>
  <si>
    <t>Total Debt / EBITDA</t>
  </si>
  <si>
    <t>-0.17</t>
  </si>
  <si>
    <t>-0.4</t>
  </si>
  <si>
    <t>Net Debt / EBITDA</t>
  </si>
  <si>
    <t>3.54</t>
  </si>
  <si>
    <t>5.02</t>
  </si>
  <si>
    <t>2.41</t>
  </si>
  <si>
    <t>3.27</t>
  </si>
  <si>
    <t>2.04</t>
  </si>
  <si>
    <t>Total Debt / (EBITDA - Capex)</t>
  </si>
  <si>
    <t>Net Debt / (EBITDA - Capex)</t>
  </si>
  <si>
    <t>3.05</t>
  </si>
  <si>
    <t>3.56</t>
  </si>
  <si>
    <t>1.96</t>
  </si>
  <si>
    <t>3.18</t>
  </si>
  <si>
    <t>1.71</t>
  </si>
  <si>
    <t>Growth Over Prior Year</t>
  </si>
  <si>
    <t>EBITDA, 1 Yr. Growth %</t>
  </si>
  <si>
    <t>15.28</t>
  </si>
  <si>
    <t>42.11</t>
  </si>
  <si>
    <t>139.41</t>
  </si>
  <si>
    <t>11.07</t>
  </si>
  <si>
    <t>EBITA, 1 Yr. Growth %</t>
  </si>
  <si>
    <t>15.41</t>
  </si>
  <si>
    <t>49.18</t>
  </si>
  <si>
    <t>133.04</t>
  </si>
  <si>
    <t>11.03</t>
  </si>
  <si>
    <t>EBIT, 1 Yr. Growth %</t>
  </si>
  <si>
    <t>Earnings From Cont. Operations, 1 Yr. Growth %</t>
  </si>
  <si>
    <t>4.94</t>
  </si>
  <si>
    <t>207.04</t>
  </si>
  <si>
    <t>23.8</t>
  </si>
  <si>
    <t>-13.64</t>
  </si>
  <si>
    <t>Net Income, 1 Yr. Growth %</t>
  </si>
  <si>
    <t>6.16</t>
  </si>
  <si>
    <t>Normalized Net Income, 1 Yr. Growth %</t>
  </si>
  <si>
    <t>6.88</t>
  </si>
  <si>
    <t>212.52</t>
  </si>
  <si>
    <t>23.76</t>
  </si>
  <si>
    <t>Diluted EPS Before Extra, 1 Yr. Growth %</t>
  </si>
  <si>
    <t>-10.87</t>
  </si>
  <si>
    <t>205.07</t>
  </si>
  <si>
    <t>-21.02</t>
  </si>
  <si>
    <t>-20.91</t>
  </si>
  <si>
    <t>Net Property, Plant and Equip., 1 Yr. Growth %</t>
  </si>
  <si>
    <t>214.76</t>
  </si>
  <si>
    <t>39.87</t>
  </si>
  <si>
    <t>59.33</t>
  </si>
  <si>
    <t>Total Assets, 1 Yr. Growth %</t>
  </si>
  <si>
    <t>67.92</t>
  </si>
  <si>
    <t>-20.33</t>
  </si>
  <si>
    <t>184.61</t>
  </si>
  <si>
    <t>-10.62</t>
  </si>
  <si>
    <t>Tangible Book Value, 1 Yr. Growth %</t>
  </si>
  <si>
    <t>312.59</t>
  </si>
  <si>
    <t>-403.81</t>
  </si>
  <si>
    <t>-20.05</t>
  </si>
  <si>
    <t>Common Equity, 1 Yr. Growth %</t>
  </si>
  <si>
    <t>Cash From Operations, 1 Yr. Growth %</t>
  </si>
  <si>
    <t>4.93</t>
  </si>
  <si>
    <t>62.9</t>
  </si>
  <si>
    <t>102.16</t>
  </si>
  <si>
    <t>-24.8</t>
  </si>
  <si>
    <t>Capital Expenditures, 1 Yr. Growth %</t>
  </si>
  <si>
    <t>191.34</t>
  </si>
  <si>
    <t>-22.3</t>
  </si>
  <si>
    <t>-69.12</t>
  </si>
  <si>
    <t>608.08</t>
  </si>
  <si>
    <t>Levered Free Cash Flow, 1 Yr. Growth %</t>
  </si>
  <si>
    <t>-4.32</t>
  </si>
  <si>
    <t>94.27</t>
  </si>
  <si>
    <t>32.68</t>
  </si>
  <si>
    <t>Unlevered Free Cash Flow, 1 Yr. Growth %</t>
  </si>
  <si>
    <t>32.36</t>
  </si>
  <si>
    <t>Compound Annual Growth Rate Over Two Years</t>
  </si>
  <si>
    <t>EBITDA, 2 Yr. CAGR %</t>
  </si>
  <si>
    <t>27.99</t>
  </si>
  <si>
    <t>84.45</t>
  </si>
  <si>
    <t>63.07</t>
  </si>
  <si>
    <t>EBITA, 2 Yr. CAGR %</t>
  </si>
  <si>
    <t>31.21</t>
  </si>
  <si>
    <t>86.45</t>
  </si>
  <si>
    <t>60.85</t>
  </si>
  <si>
    <t>EBIT, 2 Yr. CAGR %</t>
  </si>
  <si>
    <t>Earnings From Cont. Operations, 2 Yr. CAGR %</t>
  </si>
  <si>
    <t>79.5</t>
  </si>
  <si>
    <t>94.97</t>
  </si>
  <si>
    <t>3.4</t>
  </si>
  <si>
    <t>Net Income, 2 Yr. CAGR %</t>
  </si>
  <si>
    <t>80.54</t>
  </si>
  <si>
    <t>Normalized Net Income, 2 Yr. CAGR %</t>
  </si>
  <si>
    <t>82.76</t>
  </si>
  <si>
    <t>96.67</t>
  </si>
  <si>
    <t>3.38</t>
  </si>
  <si>
    <t>Diluted EPS Before Extra, 2 Yr. CAGR %</t>
  </si>
  <si>
    <t>64.9</t>
  </si>
  <si>
    <t>55.23</t>
  </si>
  <si>
    <t>-20.96</t>
  </si>
  <si>
    <t>Net Property, Plant and Equip., 2 Yr. CAGR %</t>
  </si>
  <si>
    <t>109.82</t>
  </si>
  <si>
    <t>56.9</t>
  </si>
  <si>
    <t>67.46</t>
  </si>
  <si>
    <t>Total Assets, 2 Yr. CAGR %</t>
  </si>
  <si>
    <t>15.66</t>
  </si>
  <si>
    <t>50.58</t>
  </si>
  <si>
    <t>59.49</t>
  </si>
  <si>
    <t>Tangible Book Value, 2 Yr. CAGR %</t>
  </si>
  <si>
    <t>254.05</t>
  </si>
  <si>
    <t>55.85</t>
  </si>
  <si>
    <t>Common Equity, 2 Yr. CAGR %</t>
  </si>
  <si>
    <t>Cash From Operations, 2 Yr. CAGR %</t>
  </si>
  <si>
    <t>30.74</t>
  </si>
  <si>
    <t>81.47</t>
  </si>
  <si>
    <t>23.3</t>
  </si>
  <si>
    <t>Capital Expenditures, 2 Yr. CAGR %</t>
  </si>
  <si>
    <t>50.46</t>
  </si>
  <si>
    <t>-51.01</t>
  </si>
  <si>
    <t>47.88</t>
  </si>
  <si>
    <t>Levered Free Cash Flow, 2 Yr. CAGR %</t>
  </si>
  <si>
    <t>36.34</t>
  </si>
  <si>
    <t>60.55</t>
  </si>
  <si>
    <t>Unlevered Free Cash Flow, 2 Yr. CAGR %</t>
  </si>
  <si>
    <t>60.35</t>
  </si>
  <si>
    <t>Compound Annual Growth Rate Over Three Years</t>
  </si>
  <si>
    <t>EBITDA, 3 Yr. CAGR %</t>
  </si>
  <si>
    <t>57.7</t>
  </si>
  <si>
    <t>55.76</t>
  </si>
  <si>
    <t>EBITA, 3 Yr. CAGR %</t>
  </si>
  <si>
    <t>58.9</t>
  </si>
  <si>
    <t>56.86</t>
  </si>
  <si>
    <t>EBIT, 3 Yr. CAGR %</t>
  </si>
  <si>
    <t>Earnings From Cont. Operations, 3 Yr. CAGR %</t>
  </si>
  <si>
    <t>58.59</t>
  </si>
  <si>
    <t>48.62</t>
  </si>
  <si>
    <t>Net Income, 3 Yr. CAGR %</t>
  </si>
  <si>
    <t>59.2</t>
  </si>
  <si>
    <t>Normalized Net Income, 3 Yr. CAGR %</t>
  </si>
  <si>
    <t>60.49</t>
  </si>
  <si>
    <t>49.48</t>
  </si>
  <si>
    <t>Diluted EPS Before Extra, 3 Yr. CAGR %</t>
  </si>
  <si>
    <t>29.02</t>
  </si>
  <si>
    <t>23.98</t>
  </si>
  <si>
    <t>Net Property, Plant and Equip., 3 Yr. CAGR %</t>
  </si>
  <si>
    <t>97.88</t>
  </si>
  <si>
    <t>57.71</t>
  </si>
  <si>
    <t>Total Assets, 3 Yr. CAGR %</t>
  </si>
  <si>
    <t>56.15</t>
  </si>
  <si>
    <t>26.55</t>
  </si>
  <si>
    <t>Tangible Book Value, 3 Yr. CAGR %</t>
  </si>
  <si>
    <t>718.05</t>
  </si>
  <si>
    <t>115.6</t>
  </si>
  <si>
    <t>Common Equity, 3 Yr. CAGR %</t>
  </si>
  <si>
    <t>Cash From Operations, 3 Yr. CAGR %</t>
  </si>
  <si>
    <t>51.19</t>
  </si>
  <si>
    <t>35.3</t>
  </si>
  <si>
    <t>Capital Expenditures, 3 Yr. CAGR %</t>
  </si>
  <si>
    <t>-11.25</t>
  </si>
  <si>
    <t>19.33</t>
  </si>
  <si>
    <t>Levered Free Cash Flow, 3 Yr. CAGR %</t>
  </si>
  <si>
    <t>35.11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</si>
  <si>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</si>
  <si>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</si>
  <si>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</si>
  <si>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</si>
  <si>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</si>
  <si>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</si>
  <si>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</si>
  <si>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</si>
  <si>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337.6</t>
  </si>
  <si>
    <t>219.5</t>
  </si>
  <si>
    <t>209.1</t>
  </si>
  <si>
    <t>226.4</t>
  </si>
  <si>
    <t>-</t>
  </si>
  <si>
    <t>Change</t>
  </si>
  <si>
    <t>-34.99%</t>
  </si>
  <si>
    <t>-4.71%</t>
  </si>
  <si>
    <t>8.28%</t>
  </si>
  <si>
    <t>0%</t>
  </si>
  <si>
    <t>Enterprise Value (EV)</t>
  </si>
  <si>
    <t>P/E ratio</t>
  </si>
  <si>
    <t>PBR</t>
  </si>
  <si>
    <t>PEG</t>
  </si>
  <si>
    <t>Capitalization / Revenue</t>
  </si>
  <si>
    <t>216x</t>
  </si>
  <si>
    <t>11.8x</t>
  </si>
  <si>
    <t>EV / Revenue</t>
  </si>
  <si>
    <t>EV / EBITDA</t>
  </si>
  <si>
    <t>-0x</t>
  </si>
  <si>
    <t>-6.23x</t>
  </si>
  <si>
    <t>-4.66x</t>
  </si>
  <si>
    <t>-12.5x</t>
  </si>
  <si>
    <t>EV / EBIT</t>
  </si>
  <si>
    <t>-6.47x</t>
  </si>
  <si>
    <t>-5.35x</t>
  </si>
  <si>
    <t>-6.28x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</si>
  <si>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</si>
  <si>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</si>
  <si>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</si>
  <si>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</si>
  <si>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</si>
  <si>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</si>
  <si>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</si>
  <si>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1.05</t>
  </si>
  <si>
    <t>19.23</t>
  </si>
  <si>
    <t>EBITDA
                                    1</t>
  </si>
  <si>
    <t>-31.16</t>
  </si>
  <si>
    <t>-34.61</t>
  </si>
  <si>
    <t>-36.35</t>
  </si>
  <si>
    <t>-48.56</t>
  </si>
  <si>
    <t>-18.18</t>
  </si>
  <si>
    <t>EBIT
                                    1</t>
  </si>
  <si>
    <t>-13.79</t>
  </si>
  <si>
    <t>-32.14</t>
  </si>
  <si>
    <t>-35.68</t>
  </si>
  <si>
    <t>-35</t>
  </si>
  <si>
    <t>-42.32</t>
  </si>
  <si>
    <t>-36.08</t>
  </si>
  <si>
    <t>Net income</t>
  </si>
  <si>
    <t>Reference price
                                    2</t>
  </si>
  <si>
    <t>9.820</t>
  </si>
  <si>
    <t>3.180</t>
  </si>
  <si>
    <t>3.010</t>
  </si>
  <si>
    <t>3.230</t>
  </si>
  <si>
    <t>Nbr of stocks (in thousands)</t>
  </si>
  <si>
    <t>34,375</t>
  </si>
  <si>
    <t>69,012</t>
  </si>
  <si>
    <t>69,474</t>
  </si>
  <si>
    <t>70,103</t>
  </si>
  <si>
    <t>Announcement Date</t>
  </si>
  <si>
    <t>3/28/22</t>
  </si>
  <si>
    <t>3/9/23</t>
  </si>
  <si>
    <t>3/7/24</t>
  </si>
  <si>
    <t>address1</t>
  </si>
  <si>
    <t>Kiryat Hamada Street 5</t>
  </si>
  <si>
    <t>city</t>
  </si>
  <si>
    <t>Jerusalem</t>
  </si>
  <si>
    <t>zip</t>
  </si>
  <si>
    <t>9777605</t>
  </si>
  <si>
    <t>country</t>
  </si>
  <si>
    <t>phone</t>
  </si>
  <si>
    <t>972 3 577 4115</t>
  </si>
  <si>
    <t>website</t>
  </si>
  <si>
    <t>https://www.alphatau.com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</si>
  <si>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</si>
  <si>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</si>
  <si>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</si>
  <si>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</si>
  <si>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</si>
  <si>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</si>
  <si>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</si>
  <si>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</si>
  <si>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</si>
  <si>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</si>
  <si>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</si>
  <si>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Alpha Tau Medical Ltd., a clinical-stage oncology therapeutics company, engages in research, development, and commercialization of diffusing alpha-emitters radiation therapy (Alpha DaRT) for the treatment of solid cancer In Israel and the United States. The company's Alpha-DaRT technology is in clinical trials for various forms comprising skin, oral, pancreatic, prostate, lung, liver, and breast cancers; preclinical or pending clinical studies for brain and other cancers; and preclinical studies for hepatic cell carcinoma, glioblastoma multiforme, lung cancer, and others. Alpha Tau Medical Ltd. was incorporated in 2015 and is headquartered in Jerusalem, Israel.</t>
  </si>
  <si>
    <t>fullTimeEmployees</t>
  </si>
  <si>
    <t>companyOfficers</t>
  </si>
  <si>
    <t>[{'maxAge': 1, 'name': 'Mr. Uzi  Sofer', 'age': 53, 'title': 'CEO &amp; Chairman', 'yearBorn': 1970, 'fiscalYear': 2023, 'totalPay': 630000, 'exercisedValue': 0, 'unexercisedValue': 0}, {'maxAge': 1, 'name': 'Mr. Raphi  Levy', 'age': 38, 'title': 'Chief Financial Officer', 'yearBorn': 1985, 'fiscalYear': 2023, 'totalPay': 424000, 'exercisedValue': 0, 'unexercisedValue': 0}, {'maxAge': 1, 'name': 'Mr. Amnon  Gat', 'age': 48, 'title': 'Chief Operations Officer', 'yearBorn': 1975, 'fiscalYear': 2023, 'totalPay': 340000, 'exercisedValue': 0, 'unexercisedValue': 0}, {'maxAge': 1, 'name': 'Mr. Peter M. Melnyk', 'age': 61, 'title': 'Chief Commercial Officer', 'yearBorn': 1962, 'fiscalYear': 2023, 'totalPay': 376000, 'exercisedValue': 0, 'unexercisedValue': 0}, {'maxAge': 1, 'name': 'Dr. Robert B. Den M.D.', 'age': 44, 'title': 'Chief Medical Officer &amp; Member of Scientific Advisory Board', 'yearBorn': 1979, 'fiscalYear': 2023, 'totalPay': 401000, 'exercisedValue': 0, 'unexercisedValue': 0}, {'maxAge': 1, 'name': 'Mr. Ronen  Segal', 'age': 50, 'title': 'Chief Technology Officer', 'yearBorn': 1973, 'fiscalYear': 2023, 'totalPay': 380000, 'exercisedValue': 0, 'unexercisedValue': 0}, {'maxAge': 1, 'name': 'Prof. Yona  Keisari', 'age': 76, 'title': 'Chief Scientific Officer &amp; Member of Scientific Advisory board', 'yearBorn': 1947, 'fiscalYear': 2023, 'exercisedValue': 0, 'unexercisedValue': 0}, {'maxAge': 1, 'name': 'Ms. Rebecca  Becker', 'title': 'Vice President of legal', 'fiscalYear': 2023, 'exercisedValue': 0, 'unexercisedValue': 0}, {'maxAge': 1, 'name': 'Prof. Itzhak  Kelson', 'age': 83, 'title': 'Chief Physics Officer &amp; Member of Scientific Advisory Board', 'yearBorn': 1940, 'fiscalYear': 2023, 'exercisedValue': 0, 'unexercisedValue': 0}, {'maxAge': 1, 'name': 'Ms. Yael  Zeiger', 'age': 40, 'title': 'Corporate Controller', 'yearBorn': 1983,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</si>
  <si>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</si>
  <si>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</si>
  <si>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</si>
  <si>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</si>
  <si>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</si>
  <si>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</si>
  <si>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</si>
  <si>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</si>
  <si>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</si>
  <si>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</si>
  <si>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</si>
  <si>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</si>
  <si>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</si>
  <si>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</si>
  <si>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</si>
  <si>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</si>
  <si>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</si>
  <si>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</si>
  <si>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</si>
  <si>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</si>
  <si>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</si>
  <si>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</si>
  <si>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</si>
  <si>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</si>
  <si>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</si>
  <si>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</si>
  <si>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</si>
  <si>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</si>
  <si>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</si>
  <si>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</si>
  <si>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</si>
  <si>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</si>
  <si>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</si>
  <si>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</si>
  <si>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</si>
  <si>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</si>
  <si>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</si>
  <si>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</si>
  <si>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</si>
  <si>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</si>
  <si>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</si>
  <si>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</si>
  <si>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</si>
  <si>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</si>
  <si>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</si>
  <si>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</si>
  <si>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</si>
  <si>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</si>
  <si>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</si>
  <si>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</si>
  <si>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</si>
  <si>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</si>
  <si>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</si>
  <si>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</si>
  <si>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</si>
  <si>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</si>
  <si>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Alpha Tau Medical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</si>
  <si>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</si>
  <si>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</si>
  <si>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</si>
  <si>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</si>
  <si>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</si>
  <si>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</si>
  <si>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</si>
  <si>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d9da6b97-0879-3a14-a715-9f57f7b77249</t>
  </si>
  <si>
    <t>messageBoardId</t>
  </si>
  <si>
    <t>finmb_531816986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</si>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</sst>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phatau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3.5523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-14.13930554371781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2.26432688E8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-6.7975674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-8.0</v>
      </c>
      <c r="C2" s="1">
        <v>-8.0</v>
      </c>
      <c r="D2" s="1">
        <v>-27.0</v>
      </c>
      <c r="E2" s="1">
        <v>-33.0</v>
      </c>
      <c r="F2" s="1">
        <v>-29.0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8.0</v>
      </c>
      <c r="D3" s="1">
        <v>77.0</v>
      </c>
      <c r="E3" s="1">
        <v>97.0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8.0</v>
      </c>
      <c r="D4" s="1">
        <v>77.0</v>
      </c>
      <c r="E4" s="1">
        <v>97.0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54.0</v>
      </c>
      <c r="C5" s="1">
        <v>59.0</v>
      </c>
      <c r="D5" s="1">
        <v>81.0</v>
      </c>
      <c r="E5" s="1">
        <v>6.0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90.0</v>
      </c>
      <c r="C6" s="1">
        <v>5.0</v>
      </c>
      <c r="D6" s="1">
        <v>13.0</v>
      </c>
      <c r="E6" s="1">
        <v>2.0</v>
      </c>
      <c r="F6" s="1">
        <v>-29.0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14.0</v>
      </c>
      <c r="C7" s="1">
        <v>11.0</v>
      </c>
      <c r="D7" s="1">
        <v>23.0</v>
      </c>
      <c r="E7" s="1">
        <v>22.0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-21.0</v>
      </c>
      <c r="C8" s="1">
        <v>78.0</v>
      </c>
      <c r="D8" s="1">
        <v>34.0</v>
      </c>
      <c r="E8" s="1">
        <v>-52.0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-6.0</v>
      </c>
      <c r="C9" s="1">
        <v>-7.0</v>
      </c>
      <c r="D9" s="1">
        <v>-11.0</v>
      </c>
      <c r="E9" s="1">
        <v>-23.0</v>
      </c>
      <c r="F9" s="1">
        <v>-17.0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-3.0</v>
      </c>
      <c r="D10" s="1">
        <v>-2.0</v>
      </c>
      <c r="E10" s="1">
        <v>-90.0</v>
      </c>
      <c r="F10" s="1">
        <v>-6.0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-8.0</v>
      </c>
      <c r="C11" s="1">
        <v>-4.0</v>
      </c>
      <c r="D11" s="1">
        <v>22.0</v>
      </c>
      <c r="E11" s="1">
        <v>-89.0</v>
      </c>
      <c r="F11" s="1">
        <v>28.0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-10.0</v>
      </c>
      <c r="C13" s="1">
        <v>-7.0</v>
      </c>
      <c r="D13" s="1">
        <v>19.0</v>
      </c>
      <c r="E13" s="1">
        <v>-89.0</v>
      </c>
      <c r="F13" s="1">
        <v>18.0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6.0</v>
      </c>
      <c r="C16" s="1">
        <v>59.0</v>
      </c>
      <c r="D16" s="1">
        <v>11.0</v>
      </c>
      <c r="E16" s="1">
        <v>3.0</v>
      </c>
      <c r="F16" s="1">
        <v>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28.0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-94.0</v>
      </c>
      <c r="C18" s="1">
        <v>0.0</v>
      </c>
      <c r="D18" s="1">
        <v>0.0</v>
      </c>
      <c r="E18" s="1">
        <v>93.0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5.0</v>
      </c>
      <c r="C19" s="1">
        <v>29.0</v>
      </c>
      <c r="D19" s="1">
        <v>11.0</v>
      </c>
      <c r="E19" s="1">
        <v>96.0</v>
      </c>
      <c r="F19" s="1">
        <v>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8.0</v>
      </c>
      <c r="D20" s="1">
        <v>10.0</v>
      </c>
      <c r="E20" s="1">
        <v>-25.0</v>
      </c>
      <c r="F20" s="1">
        <v>-5.0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-11.0</v>
      </c>
      <c r="C21" s="1">
        <v>14.0</v>
      </c>
      <c r="D21" s="1">
        <v>7.0</v>
      </c>
      <c r="E21" s="1">
        <v>-17.0</v>
      </c>
      <c r="F21" s="1">
        <v>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21.0</v>
      </c>
      <c r="D24" s="1">
        <v>10.0</v>
      </c>
      <c r="E24" s="1">
        <v>0.0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-7.0</v>
      </c>
      <c r="D25" s="1">
        <v>-7.0</v>
      </c>
      <c r="E25" s="1">
        <v>-14.0</v>
      </c>
      <c r="F25" s="1">
        <v>-19.0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-7.0</v>
      </c>
      <c r="D26" s="1">
        <v>-7.0</v>
      </c>
      <c r="E26" s="1">
        <v>-14.0</v>
      </c>
      <c r="F26" s="1">
        <v>-19.0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-99.0</v>
      </c>
      <c r="D27" s="1">
        <v>-2.0</v>
      </c>
      <c r="E27" s="1">
        <v>1.0</v>
      </c>
      <c r="F27" s="1">
        <v>-35.0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1.0</v>
      </c>
      <c r="C3" s="1">
        <v>15.0</v>
      </c>
      <c r="D3" s="1">
        <v>23.0</v>
      </c>
      <c r="E3" s="1">
        <v>5.0</v>
      </c>
      <c r="F3" s="1">
        <v>12.0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26.0</v>
      </c>
      <c r="C4" s="1">
        <v>30.0</v>
      </c>
      <c r="D4" s="1">
        <v>8.0</v>
      </c>
      <c r="E4" s="1">
        <v>98.0</v>
      </c>
      <c r="F4" s="1">
        <v>69.0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28.0</v>
      </c>
      <c r="C5" s="1">
        <v>46.0</v>
      </c>
      <c r="D5" s="1">
        <v>31.0</v>
      </c>
      <c r="E5" s="1">
        <v>105.0</v>
      </c>
      <c r="F5" s="1">
        <v>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53.0</v>
      </c>
      <c r="C6" s="1">
        <v>47.0</v>
      </c>
      <c r="D6" s="1">
        <v>48.0</v>
      </c>
      <c r="E6" s="1">
        <v>31.0</v>
      </c>
      <c r="F6" s="1">
        <v>34.0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54.0</v>
      </c>
      <c r="C7" s="1">
        <v>0.0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1.0</v>
      </c>
      <c r="C8" s="1">
        <v>47.0</v>
      </c>
      <c r="D8" s="1">
        <v>48.0</v>
      </c>
      <c r="E8" s="1">
        <v>31.0</v>
      </c>
      <c r="F8" s="1">
        <v>34.0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61.0</v>
      </c>
      <c r="C9" s="1">
        <v>38.0</v>
      </c>
      <c r="D9" s="1">
        <v>22.0</v>
      </c>
      <c r="E9" s="1">
        <v>78.0</v>
      </c>
      <c r="F9" s="1">
        <v>47.0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1.0</v>
      </c>
      <c r="C10" s="1">
        <v>57.0</v>
      </c>
      <c r="D10" s="1">
        <v>61.0</v>
      </c>
      <c r="E10" s="1">
        <v>85.0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0.0</v>
      </c>
      <c r="E11" s="1">
        <v>0.0</v>
      </c>
      <c r="F11" s="1">
        <v>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29.0</v>
      </c>
      <c r="C12" s="1">
        <v>47.0</v>
      </c>
      <c r="D12" s="1">
        <v>32.0</v>
      </c>
      <c r="E12" s="1">
        <v>106.0</v>
      </c>
      <c r="F12" s="1">
        <v>85.0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1.0</v>
      </c>
      <c r="C13" s="1">
        <v>5.0</v>
      </c>
      <c r="D13" s="1">
        <v>8.0</v>
      </c>
      <c r="E13" s="1">
        <v>15.0</v>
      </c>
      <c r="F13" s="1">
        <v>24.0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-8.0</v>
      </c>
      <c r="C14" s="1">
        <v>-17.0</v>
      </c>
      <c r="D14" s="1">
        <v>-91.0</v>
      </c>
      <c r="E14" s="1">
        <v>-1.0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1.0</v>
      </c>
      <c r="C15" s="1">
        <v>5.0</v>
      </c>
      <c r="D15" s="1">
        <v>7.0</v>
      </c>
      <c r="E15" s="1">
        <v>13.0</v>
      </c>
      <c r="F15" s="1">
        <v>21.0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1.0</v>
      </c>
      <c r="C16" s="1">
        <v>13.0</v>
      </c>
      <c r="D16" s="1">
        <v>2.0</v>
      </c>
      <c r="E16" s="1">
        <v>39.0</v>
      </c>
      <c r="F16" s="1">
        <v>47.0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31.0</v>
      </c>
      <c r="C17" s="1">
        <v>52.0</v>
      </c>
      <c r="D17" s="1">
        <v>42.0</v>
      </c>
      <c r="E17" s="1">
        <v>120.0</v>
      </c>
      <c r="F17" s="1">
        <v>107.0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89.0</v>
      </c>
      <c r="C19" s="1">
        <v>1.0</v>
      </c>
      <c r="D19" s="1">
        <v>1.0</v>
      </c>
      <c r="E19" s="1">
        <v>1.0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45.0</v>
      </c>
      <c r="C20" s="1">
        <v>1.0</v>
      </c>
      <c r="D20" s="1">
        <v>3.0</v>
      </c>
      <c r="E20" s="1">
        <v>2.0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0.0</v>
      </c>
      <c r="D21" s="1">
        <v>0.0</v>
      </c>
      <c r="E21" s="1">
        <v>66.0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4.0</v>
      </c>
      <c r="E22" s="1">
        <v>6.0</v>
      </c>
      <c r="F22" s="1">
        <v>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1.0</v>
      </c>
      <c r="C23" s="1">
        <v>2.0</v>
      </c>
      <c r="D23" s="1">
        <v>4.0</v>
      </c>
      <c r="E23" s="1">
        <v>4.0</v>
      </c>
      <c r="F23" s="1">
        <v>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0.0</v>
      </c>
      <c r="F24" s="1">
        <v>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0.0</v>
      </c>
      <c r="D25" s="1">
        <v>0.0</v>
      </c>
      <c r="E25" s="1">
        <v>4.0</v>
      </c>
      <c r="F25" s="1">
        <v>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0.0</v>
      </c>
      <c r="E26" s="1">
        <v>5.0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1.0</v>
      </c>
      <c r="C27" s="1">
        <v>2.0</v>
      </c>
      <c r="D27" s="1">
        <v>4.0</v>
      </c>
      <c r="E27" s="1">
        <v>14.0</v>
      </c>
      <c r="F27" s="1">
        <v>22.0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25.0</v>
      </c>
      <c r="C28" s="1">
        <v>53.0</v>
      </c>
      <c r="D28" s="1">
        <v>53.0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5.0</v>
      </c>
      <c r="C29" s="1">
        <v>5.0</v>
      </c>
      <c r="D29" s="1">
        <v>18.0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30.0</v>
      </c>
      <c r="C30" s="1">
        <v>59.0</v>
      </c>
      <c r="D30" s="1">
        <v>72.0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16.0</v>
      </c>
      <c r="C31" s="1">
        <v>17.0</v>
      </c>
      <c r="D31" s="1">
        <v>18.0</v>
      </c>
      <c r="E31" s="1">
        <v>192.0</v>
      </c>
      <c r="F31" s="1">
        <v>200.0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-16.0</v>
      </c>
      <c r="C32" s="1">
        <v>-25.0</v>
      </c>
      <c r="D32" s="1">
        <v>-52.0</v>
      </c>
      <c r="E32" s="1">
        <v>-86.0</v>
      </c>
      <c r="F32" s="1">
        <v>-116.0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-19.0</v>
      </c>
      <c r="C33" s="1">
        <v>-8.0</v>
      </c>
      <c r="D33" s="1">
        <v>-34.0</v>
      </c>
      <c r="E33" s="1">
        <v>106.0</v>
      </c>
      <c r="F33" s="1">
        <v>84.0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30.0</v>
      </c>
      <c r="C34" s="1">
        <v>50.0</v>
      </c>
      <c r="D34" s="1">
        <v>37.0</v>
      </c>
      <c r="E34" s="1">
        <v>106.0</v>
      </c>
      <c r="F34" s="1">
        <v>84.0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31.0</v>
      </c>
      <c r="C35" s="1">
        <v>52.0</v>
      </c>
      <c r="D35" s="1">
        <v>42.0</v>
      </c>
      <c r="E35" s="1">
        <v>120.0</v>
      </c>
      <c r="F35" s="1">
        <v>107.0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33.0</v>
      </c>
      <c r="C37" s="1">
        <v>40.0</v>
      </c>
      <c r="D37" s="1">
        <v>66.0</v>
      </c>
      <c r="E37" s="1">
        <v>69.0</v>
      </c>
      <c r="F37" s="1">
        <v>69.0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33.0</v>
      </c>
      <c r="C38" s="1">
        <v>40.0</v>
      </c>
      <c r="D38" s="1">
        <v>40.0</v>
      </c>
      <c r="E38" s="1">
        <v>69.0</v>
      </c>
      <c r="F38" s="1">
        <v>69.0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 t="s">
        <v>90</v>
      </c>
      <c r="C39" s="1" t="s">
        <v>91</v>
      </c>
      <c r="D39" s="1" t="s">
        <v>92</v>
      </c>
      <c r="E39" s="1" t="s">
        <v>93</v>
      </c>
      <c r="F39" s="1" t="s">
        <v>94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-19.0</v>
      </c>
      <c r="C40" s="1">
        <v>-8.0</v>
      </c>
      <c r="D40" s="1">
        <v>-34.0</v>
      </c>
      <c r="E40" s="1">
        <v>106.0</v>
      </c>
      <c r="F40" s="1">
        <v>84.0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90</v>
      </c>
      <c r="C41" s="1" t="s">
        <v>91</v>
      </c>
      <c r="D41" s="1" t="s">
        <v>92</v>
      </c>
      <c r="E41" s="1" t="s">
        <v>93</v>
      </c>
      <c r="F41" s="1" t="s">
        <v>94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98</v>
      </c>
      <c r="D42" s="1" t="s">
        <v>98</v>
      </c>
      <c r="E42" s="1">
        <v>5.0</v>
      </c>
      <c r="F42" s="1">
        <v>13.0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-28.0</v>
      </c>
      <c r="C43" s="1">
        <v>-46.0</v>
      </c>
      <c r="D43" s="1">
        <v>-31.0</v>
      </c>
      <c r="E43" s="1">
        <v>-99.0</v>
      </c>
      <c r="F43" s="1">
        <v>-68.0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1.0</v>
      </c>
      <c r="C44" s="1">
        <v>3.0</v>
      </c>
      <c r="D44" s="1">
        <v>6.0</v>
      </c>
      <c r="E44" s="1">
        <v>6.0</v>
      </c>
      <c r="F44" s="1">
        <v>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0.0</v>
      </c>
      <c r="C46" s="1">
        <v>0.0</v>
      </c>
      <c r="D46" s="1">
        <v>0.0</v>
      </c>
      <c r="E46" s="1">
        <v>0.0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1.0</v>
      </c>
      <c r="C47" s="1">
        <v>5.0</v>
      </c>
      <c r="D47" s="1">
        <v>8.0</v>
      </c>
      <c r="E47" s="1">
        <v>9.0</v>
      </c>
      <c r="F47" s="1">
        <v>10.0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0.0</v>
      </c>
      <c r="C48" s="1">
        <v>0.0</v>
      </c>
      <c r="D48" s="1">
        <v>83.0</v>
      </c>
      <c r="E48" s="1">
        <v>94.0</v>
      </c>
      <c r="F48" s="1">
        <v>121.0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</v>
      </c>
      <c r="B2" s="1">
        <v>1.0</v>
      </c>
      <c r="C2" s="1">
        <v>1.0</v>
      </c>
      <c r="D2" s="1">
        <v>2.0</v>
      </c>
      <c r="E2" s="1">
        <v>11.0</v>
      </c>
      <c r="F2" s="1">
        <v>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</v>
      </c>
      <c r="B3" s="1">
        <v>6.0</v>
      </c>
      <c r="C3" s="1">
        <v>7.0</v>
      </c>
      <c r="D3" s="1">
        <v>11.0</v>
      </c>
      <c r="E3" s="1">
        <v>20.0</v>
      </c>
      <c r="F3" s="1">
        <v>26.0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</v>
      </c>
      <c r="B4" s="1">
        <v>8.0</v>
      </c>
      <c r="C4" s="1">
        <v>9.0</v>
      </c>
      <c r="D4" s="1">
        <v>13.0</v>
      </c>
      <c r="E4" s="1">
        <v>32.0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-8.0</v>
      </c>
      <c r="C5" s="1">
        <v>-9.0</v>
      </c>
      <c r="D5" s="1">
        <v>-13.0</v>
      </c>
      <c r="E5" s="1">
        <v>-32.0</v>
      </c>
      <c r="F5" s="1">
        <v>-35.0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</v>
      </c>
      <c r="B6" s="1">
        <v>0.0</v>
      </c>
      <c r="C6" s="1">
        <v>0.0</v>
      </c>
      <c r="D6" s="1">
        <v>0.0</v>
      </c>
      <c r="E6" s="1">
        <v>0.0</v>
      </c>
      <c r="F6" s="1">
        <v>-7.0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</v>
      </c>
      <c r="B7" s="1">
        <v>77.0</v>
      </c>
      <c r="C7" s="1">
        <v>61.0</v>
      </c>
      <c r="D7" s="1">
        <v>21.0</v>
      </c>
      <c r="E7" s="1">
        <v>1.0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</v>
      </c>
      <c r="B8" s="1">
        <v>77.0</v>
      </c>
      <c r="C8" s="1">
        <v>61.0</v>
      </c>
      <c r="D8" s="1">
        <v>21.0</v>
      </c>
      <c r="E8" s="1">
        <v>1.0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</v>
      </c>
      <c r="B9" s="1">
        <v>-7.0</v>
      </c>
      <c r="C9" s="1">
        <v>10.0</v>
      </c>
      <c r="D9" s="1">
        <v>-41.0</v>
      </c>
      <c r="E9" s="1">
        <v>41.0</v>
      </c>
      <c r="F9" s="1">
        <v>-21.0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113</v>
      </c>
      <c r="B10" s="1">
        <v>-1.0</v>
      </c>
      <c r="C10" s="1">
        <v>-19.0</v>
      </c>
      <c r="D10" s="1">
        <v>-13.0</v>
      </c>
      <c r="E10" s="1">
        <v>-3.0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</v>
      </c>
      <c r="B11" s="1">
        <v>-8.0</v>
      </c>
      <c r="C11" s="1">
        <v>-8.0</v>
      </c>
      <c r="D11" s="1">
        <v>-27.0</v>
      </c>
      <c r="E11" s="1">
        <v>-33.0</v>
      </c>
      <c r="F11" s="1">
        <v>-29.0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</v>
      </c>
      <c r="B12" s="1">
        <v>-8.0</v>
      </c>
      <c r="C12" s="1">
        <v>-8.0</v>
      </c>
      <c r="D12" s="1">
        <v>-27.0</v>
      </c>
      <c r="E12" s="1">
        <v>-33.0</v>
      </c>
      <c r="F12" s="1">
        <v>-29.0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</v>
      </c>
      <c r="B13" s="1">
        <v>14.0</v>
      </c>
      <c r="C13" s="1">
        <v>15.0</v>
      </c>
      <c r="D13" s="1">
        <v>0.0</v>
      </c>
      <c r="E13" s="1">
        <v>2.0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</v>
      </c>
      <c r="B14" s="1">
        <v>-8.0</v>
      </c>
      <c r="C14" s="1">
        <v>-8.0</v>
      </c>
      <c r="D14" s="1">
        <v>-27.0</v>
      </c>
      <c r="E14" s="1">
        <v>-33.0</v>
      </c>
      <c r="F14" s="1">
        <v>-29.0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</v>
      </c>
      <c r="B15" s="1">
        <v>-8.0</v>
      </c>
      <c r="C15" s="1">
        <v>-8.0</v>
      </c>
      <c r="D15" s="1">
        <v>-27.0</v>
      </c>
      <c r="E15" s="1">
        <v>-33.0</v>
      </c>
      <c r="F15" s="1">
        <v>-29.0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</v>
      </c>
      <c r="B16" s="1">
        <v>9.0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</v>
      </c>
      <c r="B17" s="1">
        <v>-8.0</v>
      </c>
      <c r="C17" s="1">
        <v>-8.0</v>
      </c>
      <c r="D17" s="1">
        <v>-27.0</v>
      </c>
      <c r="E17" s="1">
        <v>-33.0</v>
      </c>
      <c r="F17" s="1">
        <v>-29.0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</v>
      </c>
      <c r="B18" s="1">
        <v>-8.0</v>
      </c>
      <c r="C18" s="1">
        <v>-8.0</v>
      </c>
      <c r="D18" s="1">
        <v>-27.0</v>
      </c>
      <c r="E18" s="1">
        <v>-33.0</v>
      </c>
      <c r="F18" s="1">
        <v>-29.0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</v>
      </c>
      <c r="B19" s="1">
        <v>-8.0</v>
      </c>
      <c r="C19" s="1">
        <v>-8.0</v>
      </c>
      <c r="D19" s="1">
        <v>-27.0</v>
      </c>
      <c r="E19" s="1">
        <v>-33.0</v>
      </c>
      <c r="F19" s="1">
        <v>-29.0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 t="s">
        <v>125</v>
      </c>
      <c r="C21" s="1" t="s">
        <v>126</v>
      </c>
      <c r="D21" s="1" t="s">
        <v>127</v>
      </c>
      <c r="E21" s="1" t="s">
        <v>128</v>
      </c>
      <c r="F21" s="1" t="s">
        <v>129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 t="s">
        <v>125</v>
      </c>
      <c r="C22" s="1" t="s">
        <v>126</v>
      </c>
      <c r="D22" s="1" t="s">
        <v>127</v>
      </c>
      <c r="E22" s="1" t="s">
        <v>128</v>
      </c>
      <c r="F22" s="1" t="s">
        <v>129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33.0</v>
      </c>
      <c r="C23" s="1">
        <v>40.0</v>
      </c>
      <c r="D23" s="1">
        <v>40.0</v>
      </c>
      <c r="E23" s="1">
        <v>63.0</v>
      </c>
      <c r="F23" s="1">
        <v>69.0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 t="s">
        <v>125</v>
      </c>
      <c r="C24" s="1" t="s">
        <v>126</v>
      </c>
      <c r="D24" s="1" t="s">
        <v>127</v>
      </c>
      <c r="E24" s="1" t="s">
        <v>128</v>
      </c>
      <c r="F24" s="1" t="s">
        <v>129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33.0</v>
      </c>
      <c r="C26" s="1">
        <v>40.0</v>
      </c>
      <c r="D26" s="1">
        <v>40.0</v>
      </c>
      <c r="E26" s="1">
        <v>63.0</v>
      </c>
      <c r="F26" s="1">
        <v>69.0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136</v>
      </c>
      <c r="C27" s="1" t="s">
        <v>137</v>
      </c>
      <c r="D27" s="1" t="s">
        <v>129</v>
      </c>
      <c r="E27" s="1" t="s">
        <v>138</v>
      </c>
      <c r="F27" s="1" t="s">
        <v>139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136</v>
      </c>
      <c r="C28" s="1" t="s">
        <v>137</v>
      </c>
      <c r="D28" s="1" t="s">
        <v>129</v>
      </c>
      <c r="E28" s="1" t="s">
        <v>138</v>
      </c>
      <c r="F28" s="1" t="s">
        <v>139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-7.0</v>
      </c>
      <c r="C30" s="1">
        <v>-9.0</v>
      </c>
      <c r="D30" s="1">
        <v>-13.0</v>
      </c>
      <c r="E30" s="1">
        <v>-31.0</v>
      </c>
      <c r="F30" s="1">
        <v>-34.0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-8.0</v>
      </c>
      <c r="C31" s="1">
        <v>-9.0</v>
      </c>
      <c r="D31" s="1">
        <v>-13.0</v>
      </c>
      <c r="E31" s="1">
        <v>-32.0</v>
      </c>
      <c r="F31" s="1">
        <v>-35.0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-8.0</v>
      </c>
      <c r="C32" s="1">
        <v>-9.0</v>
      </c>
      <c r="D32" s="1">
        <v>-13.0</v>
      </c>
      <c r="E32" s="1">
        <v>-32.0</v>
      </c>
      <c r="F32" s="1">
        <v>-35.0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-7.0</v>
      </c>
      <c r="C33" s="1">
        <v>-8.0</v>
      </c>
      <c r="D33" s="1">
        <v>-12.0</v>
      </c>
      <c r="E33" s="1">
        <v>-30.0</v>
      </c>
      <c r="F33" s="1">
        <v>-33.0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 t="s">
        <v>146</v>
      </c>
      <c r="C34" s="1" t="s">
        <v>147</v>
      </c>
      <c r="D34" s="1" t="s">
        <v>148</v>
      </c>
      <c r="E34" s="1" t="s">
        <v>149</v>
      </c>
      <c r="F34" s="1" t="s">
        <v>150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14.0</v>
      </c>
      <c r="C35" s="1">
        <v>15.0</v>
      </c>
      <c r="D35" s="1">
        <v>0.0</v>
      </c>
      <c r="E35" s="1">
        <v>2.0</v>
      </c>
      <c r="F35" s="1">
        <v>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14.0</v>
      </c>
      <c r="C36" s="1">
        <v>15.0</v>
      </c>
      <c r="D36" s="1">
        <v>0.0</v>
      </c>
      <c r="E36" s="1">
        <v>2.0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-5.0</v>
      </c>
      <c r="C37" s="1">
        <v>-5.0</v>
      </c>
      <c r="D37" s="1">
        <v>-17.0</v>
      </c>
      <c r="E37" s="1">
        <v>-21.0</v>
      </c>
      <c r="F37" s="1">
        <v>-18.0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11.0</v>
      </c>
      <c r="C38" s="1">
        <v>19.0</v>
      </c>
      <c r="D38" s="1">
        <v>31.0</v>
      </c>
      <c r="E38" s="1">
        <v>41.0</v>
      </c>
      <c r="F38" s="1">
        <v>46.0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37.0</v>
      </c>
      <c r="C40" s="1">
        <v>26.0</v>
      </c>
      <c r="D40" s="1">
        <v>47.0</v>
      </c>
      <c r="E40" s="1">
        <v>76.0</v>
      </c>
      <c r="F40" s="1">
        <v>-45.0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39.0</v>
      </c>
      <c r="C41" s="1">
        <v>28.0</v>
      </c>
      <c r="D41" s="1">
        <v>48.0</v>
      </c>
      <c r="E41" s="1">
        <v>97.0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97.0</v>
      </c>
      <c r="C42" s="1">
        <v>1.0</v>
      </c>
      <c r="D42" s="1">
        <v>1.0</v>
      </c>
      <c r="E42" s="1">
        <v>10.0</v>
      </c>
      <c r="F42" s="1">
        <v>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7.0</v>
      </c>
      <c r="C43" s="1">
        <v>8.0</v>
      </c>
      <c r="D43" s="1">
        <v>13.0</v>
      </c>
      <c r="E43" s="1">
        <v>22.0</v>
      </c>
      <c r="F43" s="1">
        <v>27.0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15.0</v>
      </c>
      <c r="C44" s="1">
        <v>40.0</v>
      </c>
      <c r="D44" s="1">
        <v>80.0</v>
      </c>
      <c r="E44" s="1">
        <v>79.0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0.0</v>
      </c>
      <c r="C45" s="1">
        <v>0.0</v>
      </c>
      <c r="D45" s="1">
        <v>0.0</v>
      </c>
      <c r="E45" s="1">
        <v>0.0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0.0</v>
      </c>
      <c r="D46" s="1">
        <v>0.0</v>
      </c>
      <c r="E46" s="1">
        <v>0.0</v>
      </c>
      <c r="F46" s="1">
        <v>97.0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38.0</v>
      </c>
      <c r="C47" s="1">
        <v>37.0</v>
      </c>
      <c r="D47" s="1">
        <v>65.0</v>
      </c>
      <c r="E47" s="1">
        <v>4.0</v>
      </c>
      <c r="F47" s="1">
        <v>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1.0</v>
      </c>
      <c r="C48" s="1">
        <v>2.0</v>
      </c>
      <c r="D48" s="1">
        <v>0.0</v>
      </c>
      <c r="E48" s="1">
        <v>21.0</v>
      </c>
      <c r="F48" s="1">
        <v>2.0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14.0</v>
      </c>
      <c r="C49" s="1">
        <v>20.0</v>
      </c>
      <c r="D49" s="1">
        <v>15.0</v>
      </c>
      <c r="E49" s="1">
        <v>2.0</v>
      </c>
      <c r="F49" s="1">
        <v>47.0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54.0</v>
      </c>
      <c r="C50" s="1">
        <v>59.0</v>
      </c>
      <c r="D50" s="1">
        <v>81.0</v>
      </c>
      <c r="E50" s="1">
        <v>6.0</v>
      </c>
      <c r="F50" s="1">
        <v>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1" t="s">
        <v>177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 t="s">
        <v>180</v>
      </c>
      <c r="E5" s="1" t="s">
        <v>181</v>
      </c>
      <c r="F5" s="1" t="s">
        <v>182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184</v>
      </c>
      <c r="D6" s="1" t="s">
        <v>185</v>
      </c>
      <c r="E6" s="1" t="s">
        <v>186</v>
      </c>
      <c r="F6" s="1" t="s">
        <v>182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 t="s">
        <v>189</v>
      </c>
      <c r="C8" s="1" t="s">
        <v>190</v>
      </c>
      <c r="D8" s="1" t="s">
        <v>191</v>
      </c>
      <c r="E8" s="1" t="s">
        <v>192</v>
      </c>
      <c r="F8" s="1" t="s">
        <v>193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195</v>
      </c>
      <c r="C9" s="1" t="s">
        <v>196</v>
      </c>
      <c r="D9" s="1" t="s">
        <v>197</v>
      </c>
      <c r="E9" s="1" t="s">
        <v>198</v>
      </c>
      <c r="F9" s="1" t="s">
        <v>199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 t="s">
        <v>201</v>
      </c>
      <c r="C10" s="1" t="s">
        <v>202</v>
      </c>
      <c r="D10" s="1" t="s">
        <v>203</v>
      </c>
      <c r="E10" s="1" t="s">
        <v>204</v>
      </c>
      <c r="F10" s="1" t="s">
        <v>205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>
        <v>0.0</v>
      </c>
      <c r="C12" s="1">
        <v>0.0</v>
      </c>
      <c r="D12" s="1">
        <v>0.0</v>
      </c>
      <c r="E12" s="1" t="s">
        <v>208</v>
      </c>
      <c r="F12" s="1" t="s">
        <v>209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>
        <v>0.0</v>
      </c>
      <c r="C13" s="1">
        <v>0.0</v>
      </c>
      <c r="D13" s="1">
        <v>0.0</v>
      </c>
      <c r="E13" s="1" t="s">
        <v>211</v>
      </c>
      <c r="F13" s="1" t="s">
        <v>212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213</v>
      </c>
      <c r="B14" s="1">
        <v>0.0</v>
      </c>
      <c r="C14" s="1">
        <v>0.0</v>
      </c>
      <c r="D14" s="1">
        <v>0.0</v>
      </c>
      <c r="E14" s="1" t="s">
        <v>214</v>
      </c>
      <c r="F14" s="1" t="s">
        <v>215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>
        <v>0.0</v>
      </c>
      <c r="C15" s="1">
        <v>0.0</v>
      </c>
      <c r="D15" s="1">
        <v>0.0</v>
      </c>
      <c r="E15" s="1" t="s">
        <v>217</v>
      </c>
      <c r="F15" s="1" t="s">
        <v>218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219</v>
      </c>
      <c r="B16" s="1" t="s">
        <v>220</v>
      </c>
      <c r="C16" s="1" t="s">
        <v>221</v>
      </c>
      <c r="D16" s="1" t="s">
        <v>222</v>
      </c>
      <c r="E16" s="1" t="s">
        <v>223</v>
      </c>
      <c r="F16" s="1" t="s">
        <v>224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>
        <v>0.0</v>
      </c>
      <c r="C17" s="1">
        <v>0.0</v>
      </c>
      <c r="D17" s="1">
        <v>0.0</v>
      </c>
      <c r="E17" s="1">
        <v>0.0</v>
      </c>
      <c r="F17" s="1" t="s">
        <v>226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>
        <v>0.0</v>
      </c>
      <c r="D18" s="1">
        <v>0.0</v>
      </c>
      <c r="E18" s="1">
        <v>0.0</v>
      </c>
      <c r="F18" s="1" t="s">
        <v>228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1">
        <v>0.0</v>
      </c>
      <c r="C19" s="1">
        <v>0.0</v>
      </c>
      <c r="D19" s="1">
        <v>0.0</v>
      </c>
      <c r="E19" s="1">
        <v>0.0</v>
      </c>
      <c r="F19" s="1" t="s">
        <v>230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>
        <v>0.0</v>
      </c>
      <c r="C20" s="1">
        <v>0.0</v>
      </c>
      <c r="D20" s="1">
        <v>0.0</v>
      </c>
      <c r="E20" s="1" t="s">
        <v>232</v>
      </c>
      <c r="F20" s="1" t="s">
        <v>233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1" t="s">
        <v>238</v>
      </c>
      <c r="F21" s="1" t="s">
        <v>239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240</v>
      </c>
      <c r="B22" s="1">
        <v>0.0</v>
      </c>
      <c r="C22" s="1">
        <v>0.0</v>
      </c>
      <c r="D22" s="1">
        <v>0.0</v>
      </c>
      <c r="E22" s="1" t="s">
        <v>232</v>
      </c>
      <c r="F22" s="1" t="s">
        <v>138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 t="s">
        <v>242</v>
      </c>
      <c r="C23" s="1" t="s">
        <v>243</v>
      </c>
      <c r="D23" s="1" t="s">
        <v>244</v>
      </c>
      <c r="E23" s="1" t="s">
        <v>245</v>
      </c>
      <c r="F23" s="1" t="s">
        <v>246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248</v>
      </c>
      <c r="B25" s="1">
        <v>0.0</v>
      </c>
      <c r="C25" s="1" t="s">
        <v>249</v>
      </c>
      <c r="D25" s="1" t="s">
        <v>250</v>
      </c>
      <c r="E25" s="1" t="s">
        <v>251</v>
      </c>
      <c r="F25" s="1" t="s">
        <v>252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253</v>
      </c>
      <c r="B26" s="1">
        <v>0.0</v>
      </c>
      <c r="C26" s="1" t="s">
        <v>254</v>
      </c>
      <c r="D26" s="1" t="s">
        <v>255</v>
      </c>
      <c r="E26" s="1" t="s">
        <v>256</v>
      </c>
      <c r="F26" s="1" t="s">
        <v>257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>
        <v>0.0</v>
      </c>
      <c r="C27" s="1" t="s">
        <v>254</v>
      </c>
      <c r="D27" s="1" t="s">
        <v>255</v>
      </c>
      <c r="E27" s="1" t="s">
        <v>256</v>
      </c>
      <c r="F27" s="1" t="s">
        <v>257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>
        <v>0.0</v>
      </c>
      <c r="C28" s="1" t="s">
        <v>260</v>
      </c>
      <c r="D28" s="1" t="s">
        <v>261</v>
      </c>
      <c r="E28" s="1" t="s">
        <v>262</v>
      </c>
      <c r="F28" s="1" t="s">
        <v>263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264</v>
      </c>
      <c r="B29" s="1">
        <v>0.0</v>
      </c>
      <c r="C29" s="1" t="s">
        <v>265</v>
      </c>
      <c r="D29" s="1" t="s">
        <v>261</v>
      </c>
      <c r="E29" s="1" t="s">
        <v>262</v>
      </c>
      <c r="F29" s="1" t="s">
        <v>263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266</v>
      </c>
      <c r="B30" s="1">
        <v>0.0</v>
      </c>
      <c r="C30" s="1" t="s">
        <v>267</v>
      </c>
      <c r="D30" s="1" t="s">
        <v>268</v>
      </c>
      <c r="E30" s="1" t="s">
        <v>269</v>
      </c>
      <c r="F30" s="1" t="s">
        <v>263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270</v>
      </c>
      <c r="B31" s="1">
        <v>0.0</v>
      </c>
      <c r="C31" s="1" t="s">
        <v>271</v>
      </c>
      <c r="D31" s="1" t="s">
        <v>272</v>
      </c>
      <c r="E31" s="1" t="s">
        <v>273</v>
      </c>
      <c r="F31" s="1" t="s">
        <v>274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275</v>
      </c>
      <c r="B32" s="1">
        <v>0.0</v>
      </c>
      <c r="C32" s="1" t="s">
        <v>276</v>
      </c>
      <c r="D32" s="1" t="s">
        <v>277</v>
      </c>
      <c r="E32" s="1">
        <v>76.0</v>
      </c>
      <c r="F32" s="1" t="s">
        <v>278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279</v>
      </c>
      <c r="B33" s="1">
        <v>0.0</v>
      </c>
      <c r="C33" s="1" t="s">
        <v>280</v>
      </c>
      <c r="D33" s="1" t="s">
        <v>281</v>
      </c>
      <c r="E33" s="1" t="s">
        <v>282</v>
      </c>
      <c r="F33" s="1" t="s">
        <v>283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284</v>
      </c>
      <c r="B34" s="1">
        <v>0.0</v>
      </c>
      <c r="C34" s="1">
        <v>0.0</v>
      </c>
      <c r="D34" s="1" t="s">
        <v>285</v>
      </c>
      <c r="E34" s="1" t="s">
        <v>286</v>
      </c>
      <c r="F34" s="1" t="s">
        <v>287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288</v>
      </c>
      <c r="B35" s="1">
        <v>0.0</v>
      </c>
      <c r="C35" s="1">
        <v>0.0</v>
      </c>
      <c r="D35" s="1" t="s">
        <v>285</v>
      </c>
      <c r="E35" s="1" t="s">
        <v>286</v>
      </c>
      <c r="F35" s="1" t="s">
        <v>287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289</v>
      </c>
      <c r="B36" s="1">
        <v>0.0</v>
      </c>
      <c r="C36" s="1" t="s">
        <v>290</v>
      </c>
      <c r="D36" s="1" t="s">
        <v>291</v>
      </c>
      <c r="E36" s="1" t="s">
        <v>292</v>
      </c>
      <c r="F36" s="1" t="s">
        <v>293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294</v>
      </c>
      <c r="B37" s="1">
        <v>0.0</v>
      </c>
      <c r="C37" s="1" t="s">
        <v>295</v>
      </c>
      <c r="D37" s="1" t="s">
        <v>296</v>
      </c>
      <c r="E37" s="1" t="s">
        <v>297</v>
      </c>
      <c r="F37" s="1" t="s">
        <v>298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299</v>
      </c>
      <c r="B38" s="1">
        <v>0.0</v>
      </c>
      <c r="C38" s="1">
        <v>0.0</v>
      </c>
      <c r="D38" s="1" t="s">
        <v>300</v>
      </c>
      <c r="E38" s="1" t="s">
        <v>301</v>
      </c>
      <c r="F38" s="1" t="s">
        <v>302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303</v>
      </c>
      <c r="B39" s="1">
        <v>0.0</v>
      </c>
      <c r="C39" s="1">
        <v>0.0</v>
      </c>
      <c r="D39" s="1" t="s">
        <v>300</v>
      </c>
      <c r="E39" s="1" t="s">
        <v>301</v>
      </c>
      <c r="F39" s="1" t="s">
        <v>304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306</v>
      </c>
      <c r="B41" s="1">
        <v>0.0</v>
      </c>
      <c r="C41" s="1">
        <v>0.0</v>
      </c>
      <c r="D41" s="1" t="s">
        <v>307</v>
      </c>
      <c r="E41" s="1" t="s">
        <v>308</v>
      </c>
      <c r="F41" s="1" t="s">
        <v>309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310</v>
      </c>
      <c r="B42" s="1">
        <v>0.0</v>
      </c>
      <c r="C42" s="1">
        <v>0.0</v>
      </c>
      <c r="D42" s="1" t="s">
        <v>311</v>
      </c>
      <c r="E42" s="1" t="s">
        <v>312</v>
      </c>
      <c r="F42" s="1" t="s">
        <v>313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314</v>
      </c>
      <c r="B43" s="1">
        <v>0.0</v>
      </c>
      <c r="C43" s="1">
        <v>0.0</v>
      </c>
      <c r="D43" s="1" t="s">
        <v>311</v>
      </c>
      <c r="E43" s="1" t="s">
        <v>312</v>
      </c>
      <c r="F43" s="1" t="s">
        <v>313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315</v>
      </c>
      <c r="B44" s="1">
        <v>0.0</v>
      </c>
      <c r="C44" s="1">
        <v>0.0</v>
      </c>
      <c r="D44" s="1" t="s">
        <v>316</v>
      </c>
      <c r="E44" s="1" t="s">
        <v>317</v>
      </c>
      <c r="F44" s="1" t="s">
        <v>318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319</v>
      </c>
      <c r="B45" s="1">
        <v>0.0</v>
      </c>
      <c r="C45" s="1">
        <v>0.0</v>
      </c>
      <c r="D45" s="1" t="s">
        <v>320</v>
      </c>
      <c r="E45" s="1" t="s">
        <v>317</v>
      </c>
      <c r="F45" s="1" t="s">
        <v>318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321</v>
      </c>
      <c r="B46" s="1">
        <v>0.0</v>
      </c>
      <c r="C46" s="1">
        <v>0.0</v>
      </c>
      <c r="D46" s="1" t="s">
        <v>322</v>
      </c>
      <c r="E46" s="1" t="s">
        <v>323</v>
      </c>
      <c r="F46" s="1" t="s">
        <v>324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325</v>
      </c>
      <c r="B47" s="1">
        <v>0.0</v>
      </c>
      <c r="C47" s="1">
        <v>0.0</v>
      </c>
      <c r="D47" s="1" t="s">
        <v>326</v>
      </c>
      <c r="E47" s="1" t="s">
        <v>327</v>
      </c>
      <c r="F47" s="1" t="s">
        <v>328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329</v>
      </c>
      <c r="B48" s="1">
        <v>0.0</v>
      </c>
      <c r="C48" s="1">
        <v>0.0</v>
      </c>
      <c r="D48" s="1" t="s">
        <v>330</v>
      </c>
      <c r="E48" s="1" t="s">
        <v>331</v>
      </c>
      <c r="F48" s="1" t="s">
        <v>332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333</v>
      </c>
      <c r="B49" s="1">
        <v>0.0</v>
      </c>
      <c r="C49" s="1">
        <v>0.0</v>
      </c>
      <c r="D49" s="1" t="s">
        <v>334</v>
      </c>
      <c r="E49" s="1" t="s">
        <v>335</v>
      </c>
      <c r="F49" s="1" t="s">
        <v>336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337</v>
      </c>
      <c r="B50" s="1">
        <v>0.0</v>
      </c>
      <c r="C50" s="1">
        <v>0.0</v>
      </c>
      <c r="D50" s="1">
        <v>0.0</v>
      </c>
      <c r="E50" s="1" t="s">
        <v>338</v>
      </c>
      <c r="F50" s="1" t="s">
        <v>339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340</v>
      </c>
      <c r="B51" s="1">
        <v>0.0</v>
      </c>
      <c r="C51" s="1">
        <v>0.0</v>
      </c>
      <c r="D51" s="1">
        <v>0.0</v>
      </c>
      <c r="E51" s="1" t="s">
        <v>338</v>
      </c>
      <c r="F51" s="1" t="s">
        <v>339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341</v>
      </c>
      <c r="B52" s="1">
        <v>0.0</v>
      </c>
      <c r="C52" s="1">
        <v>0.0</v>
      </c>
      <c r="D52" s="1" t="s">
        <v>342</v>
      </c>
      <c r="E52" s="1" t="s">
        <v>343</v>
      </c>
      <c r="F52" s="1" t="s">
        <v>344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345</v>
      </c>
      <c r="B53" s="1">
        <v>0.0</v>
      </c>
      <c r="C53" s="1">
        <v>0.0</v>
      </c>
      <c r="D53" s="1" t="s">
        <v>346</v>
      </c>
      <c r="E53" s="1" t="s">
        <v>347</v>
      </c>
      <c r="F53" s="1" t="s">
        <v>348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349</v>
      </c>
      <c r="B54" s="1">
        <v>0.0</v>
      </c>
      <c r="C54" s="1">
        <v>0.0</v>
      </c>
      <c r="D54" s="1">
        <v>0.0</v>
      </c>
      <c r="E54" s="1" t="s">
        <v>350</v>
      </c>
      <c r="F54" s="1" t="s">
        <v>351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352</v>
      </c>
      <c r="B55" s="1">
        <v>0.0</v>
      </c>
      <c r="C55" s="1">
        <v>0.0</v>
      </c>
      <c r="D55" s="1">
        <v>0.0</v>
      </c>
      <c r="E55" s="1" t="s">
        <v>350</v>
      </c>
      <c r="F55" s="1" t="s">
        <v>353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355</v>
      </c>
      <c r="B57" s="1">
        <v>0.0</v>
      </c>
      <c r="C57" s="1">
        <v>0.0</v>
      </c>
      <c r="D57" s="1">
        <v>0.0</v>
      </c>
      <c r="E57" s="1" t="s">
        <v>356</v>
      </c>
      <c r="F57" s="1" t="s">
        <v>357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358</v>
      </c>
      <c r="B58" s="1">
        <v>0.0</v>
      </c>
      <c r="C58" s="1">
        <v>0.0</v>
      </c>
      <c r="D58" s="1">
        <v>0.0</v>
      </c>
      <c r="E58" s="1" t="s">
        <v>359</v>
      </c>
      <c r="F58" s="1" t="s">
        <v>360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361</v>
      </c>
      <c r="B59" s="1">
        <v>0.0</v>
      </c>
      <c r="C59" s="1">
        <v>0.0</v>
      </c>
      <c r="D59" s="1">
        <v>0.0</v>
      </c>
      <c r="E59" s="1" t="s">
        <v>359</v>
      </c>
      <c r="F59" s="1" t="s">
        <v>360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362</v>
      </c>
      <c r="B60" s="1">
        <v>0.0</v>
      </c>
      <c r="C60" s="1">
        <v>0.0</v>
      </c>
      <c r="D60" s="1">
        <v>0.0</v>
      </c>
      <c r="E60" s="1" t="s">
        <v>363</v>
      </c>
      <c r="F60" s="1" t="s">
        <v>364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365</v>
      </c>
      <c r="B61" s="1">
        <v>0.0</v>
      </c>
      <c r="C61" s="1">
        <v>0.0</v>
      </c>
      <c r="D61" s="1">
        <v>0.0</v>
      </c>
      <c r="E61" s="1" t="s">
        <v>366</v>
      </c>
      <c r="F61" s="1" t="s">
        <v>364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367</v>
      </c>
      <c r="B62" s="1">
        <v>0.0</v>
      </c>
      <c r="C62" s="1">
        <v>0.0</v>
      </c>
      <c r="D62" s="1">
        <v>0.0</v>
      </c>
      <c r="E62" s="1" t="s">
        <v>368</v>
      </c>
      <c r="F62" s="1" t="s">
        <v>369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370</v>
      </c>
      <c r="B63" s="1">
        <v>0.0</v>
      </c>
      <c r="C63" s="1">
        <v>0.0</v>
      </c>
      <c r="D63" s="1">
        <v>0.0</v>
      </c>
      <c r="E63" s="1" t="s">
        <v>371</v>
      </c>
      <c r="F63" s="1" t="s">
        <v>372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373</v>
      </c>
      <c r="B64" s="1">
        <v>0.0</v>
      </c>
      <c r="C64" s="1">
        <v>0.0</v>
      </c>
      <c r="D64" s="1">
        <v>0.0</v>
      </c>
      <c r="E64" s="1" t="s">
        <v>374</v>
      </c>
      <c r="F64" s="1" t="s">
        <v>375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376</v>
      </c>
      <c r="B65" s="1">
        <v>0.0</v>
      </c>
      <c r="C65" s="1">
        <v>0.0</v>
      </c>
      <c r="D65" s="1">
        <v>0.0</v>
      </c>
      <c r="E65" s="1" t="s">
        <v>377</v>
      </c>
      <c r="F65" s="1" t="s">
        <v>378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379</v>
      </c>
      <c r="B66" s="1">
        <v>0.0</v>
      </c>
      <c r="C66" s="1">
        <v>0.0</v>
      </c>
      <c r="D66" s="1">
        <v>0.0</v>
      </c>
      <c r="E66" s="1" t="s">
        <v>380</v>
      </c>
      <c r="F66" s="1" t="s">
        <v>381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382</v>
      </c>
      <c r="B67" s="1">
        <v>0.0</v>
      </c>
      <c r="C67" s="1">
        <v>0.0</v>
      </c>
      <c r="D67" s="1">
        <v>0.0</v>
      </c>
      <c r="E67" s="1" t="s">
        <v>380</v>
      </c>
      <c r="F67" s="1" t="s">
        <v>381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383</v>
      </c>
      <c r="B68" s="1">
        <v>0.0</v>
      </c>
      <c r="C68" s="1">
        <v>0.0</v>
      </c>
      <c r="D68" s="1">
        <v>0.0</v>
      </c>
      <c r="E68" s="1" t="s">
        <v>384</v>
      </c>
      <c r="F68" s="1" t="s">
        <v>385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386</v>
      </c>
      <c r="B69" s="1">
        <v>0.0</v>
      </c>
      <c r="C69" s="1">
        <v>0.0</v>
      </c>
      <c r="D69" s="1">
        <v>0.0</v>
      </c>
      <c r="E69" s="1" t="s">
        <v>387</v>
      </c>
      <c r="F69" s="1" t="s">
        <v>388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389</v>
      </c>
      <c r="B70" s="1">
        <v>0.0</v>
      </c>
      <c r="C70" s="1">
        <v>0.0</v>
      </c>
      <c r="D70" s="1">
        <v>0.0</v>
      </c>
      <c r="E70" s="1">
        <v>0.0</v>
      </c>
      <c r="F70" s="1" t="s">
        <v>390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391</v>
      </c>
      <c r="B71" s="1">
        <v>0.0</v>
      </c>
      <c r="C71" s="1">
        <v>0.0</v>
      </c>
      <c r="D71" s="1">
        <v>0.0</v>
      </c>
      <c r="E71" s="1">
        <v>0.0</v>
      </c>
      <c r="F71" s="1">
        <v>35.0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392</v>
      </c>
      <c r="C1" s="1" t="s">
        <v>393</v>
      </c>
      <c r="D1" s="1" t="s">
        <v>394</v>
      </c>
      <c r="E1" s="1" t="s">
        <v>395</v>
      </c>
      <c r="F1" s="1" t="s">
        <v>396</v>
      </c>
      <c r="G1" s="1" t="s">
        <v>397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398</v>
      </c>
      <c r="B2" s="1" t="s">
        <v>399</v>
      </c>
      <c r="C2" s="1" t="s">
        <v>400</v>
      </c>
      <c r="D2" s="1" t="s">
        <v>401</v>
      </c>
      <c r="E2" s="1" t="s">
        <v>402</v>
      </c>
      <c r="F2" s="1" t="s">
        <v>402</v>
      </c>
      <c r="G2" s="1" t="s">
        <v>403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404</v>
      </c>
      <c r="B3" s="1" t="s">
        <v>403</v>
      </c>
      <c r="C3" s="1" t="s">
        <v>405</v>
      </c>
      <c r="D3" s="1" t="s">
        <v>406</v>
      </c>
      <c r="E3" s="1" t="s">
        <v>407</v>
      </c>
      <c r="F3" s="1" t="s">
        <v>408</v>
      </c>
      <c r="G3" s="1" t="s">
        <v>403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409</v>
      </c>
      <c r="B4" s="1" t="s">
        <v>399</v>
      </c>
      <c r="C4" s="1" t="s">
        <v>400</v>
      </c>
      <c r="D4" s="1" t="s">
        <v>401</v>
      </c>
      <c r="E4" s="1" t="s">
        <v>402</v>
      </c>
      <c r="F4" s="1" t="s">
        <v>402</v>
      </c>
      <c r="G4" s="1" t="s">
        <v>402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404</v>
      </c>
      <c r="B5" s="1" t="s">
        <v>403</v>
      </c>
      <c r="C5" s="1" t="s">
        <v>405</v>
      </c>
      <c r="D5" s="1" t="s">
        <v>406</v>
      </c>
      <c r="E5" s="1" t="s">
        <v>407</v>
      </c>
      <c r="F5" s="1" t="s">
        <v>408</v>
      </c>
      <c r="G5" s="1" t="s">
        <v>408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410</v>
      </c>
      <c r="B6" s="1" t="s">
        <v>403</v>
      </c>
      <c r="C6" s="1" t="s">
        <v>403</v>
      </c>
      <c r="D6" s="1" t="s">
        <v>403</v>
      </c>
      <c r="E6" s="1" t="s">
        <v>403</v>
      </c>
      <c r="F6" s="1" t="s">
        <v>403</v>
      </c>
      <c r="G6" s="1" t="s">
        <v>403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411</v>
      </c>
      <c r="B7" s="1" t="s">
        <v>403</v>
      </c>
      <c r="C7" s="1" t="s">
        <v>403</v>
      </c>
      <c r="D7" s="1" t="s">
        <v>403</v>
      </c>
      <c r="E7" s="1" t="s">
        <v>403</v>
      </c>
      <c r="F7" s="1" t="s">
        <v>403</v>
      </c>
      <c r="G7" s="1" t="s">
        <v>403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412</v>
      </c>
      <c r="B8" s="1" t="s">
        <v>403</v>
      </c>
      <c r="C8" s="1" t="s">
        <v>403</v>
      </c>
      <c r="D8" s="1" t="s">
        <v>403</v>
      </c>
      <c r="E8" s="1" t="s">
        <v>403</v>
      </c>
      <c r="F8" s="1" t="s">
        <v>403</v>
      </c>
      <c r="G8" s="1" t="s">
        <v>403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413</v>
      </c>
      <c r="B9" s="1" t="s">
        <v>403</v>
      </c>
      <c r="C9" s="1" t="s">
        <v>403</v>
      </c>
      <c r="D9" s="1" t="s">
        <v>403</v>
      </c>
      <c r="E9" s="1" t="s">
        <v>403</v>
      </c>
      <c r="F9" s="1" t="s">
        <v>414</v>
      </c>
      <c r="G9" s="1" t="s">
        <v>415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416</v>
      </c>
      <c r="B10" s="1" t="s">
        <v>403</v>
      </c>
      <c r="C10" s="1" t="s">
        <v>403</v>
      </c>
      <c r="D10" s="1" t="s">
        <v>403</v>
      </c>
      <c r="E10" s="1" t="s">
        <v>403</v>
      </c>
      <c r="F10" s="1" t="s">
        <v>414</v>
      </c>
      <c r="G10" s="1" t="s">
        <v>415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417</v>
      </c>
      <c r="B11" s="1" t="s">
        <v>403</v>
      </c>
      <c r="C11" s="1" t="s">
        <v>418</v>
      </c>
      <c r="D11" s="1" t="s">
        <v>418</v>
      </c>
      <c r="E11" s="1" t="s">
        <v>419</v>
      </c>
      <c r="F11" s="1" t="s">
        <v>420</v>
      </c>
      <c r="G11" s="1" t="s">
        <v>421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422</v>
      </c>
      <c r="B12" s="1" t="s">
        <v>418</v>
      </c>
      <c r="C12" s="1" t="s">
        <v>418</v>
      </c>
      <c r="D12" s="1" t="s">
        <v>418</v>
      </c>
      <c r="E12" s="1" t="s">
        <v>423</v>
      </c>
      <c r="F12" s="1" t="s">
        <v>424</v>
      </c>
      <c r="G12" s="1" t="s">
        <v>425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426</v>
      </c>
      <c r="B13" s="1" t="s">
        <v>403</v>
      </c>
      <c r="C13" s="1" t="s">
        <v>403</v>
      </c>
      <c r="D13" s="1" t="s">
        <v>403</v>
      </c>
      <c r="E13" s="1" t="s">
        <v>403</v>
      </c>
      <c r="F13" s="1" t="s">
        <v>403</v>
      </c>
      <c r="G13" s="1" t="s">
        <v>403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427</v>
      </c>
      <c r="B14" s="1" t="s">
        <v>403</v>
      </c>
      <c r="C14" s="1" t="s">
        <v>403</v>
      </c>
      <c r="D14" s="1" t="s">
        <v>403</v>
      </c>
      <c r="E14" s="1" t="s">
        <v>403</v>
      </c>
      <c r="F14" s="1" t="s">
        <v>403</v>
      </c>
      <c r="G14" s="1" t="s">
        <v>403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428</v>
      </c>
      <c r="B15" s="1" t="s">
        <v>403</v>
      </c>
      <c r="C15" s="1" t="s">
        <v>403</v>
      </c>
      <c r="D15" s="1" t="s">
        <v>403</v>
      </c>
      <c r="E15" s="1" t="s">
        <v>403</v>
      </c>
      <c r="F15" s="1" t="s">
        <v>403</v>
      </c>
      <c r="G15" s="1" t="s">
        <v>403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429</v>
      </c>
      <c r="B16" s="1" t="s">
        <v>403</v>
      </c>
      <c r="C16" s="1" t="s">
        <v>403</v>
      </c>
      <c r="D16" s="1" t="s">
        <v>403</v>
      </c>
      <c r="E16" s="1" t="s">
        <v>403</v>
      </c>
      <c r="F16" s="1" t="s">
        <v>403</v>
      </c>
      <c r="G16" s="1" t="s">
        <v>403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430</v>
      </c>
      <c r="B17" s="1" t="s">
        <v>403</v>
      </c>
      <c r="C17" s="1" t="s">
        <v>403</v>
      </c>
      <c r="D17" s="1" t="s">
        <v>403</v>
      </c>
      <c r="E17" s="1" t="s">
        <v>403</v>
      </c>
      <c r="F17" s="1" t="s">
        <v>403</v>
      </c>
      <c r="G17" s="1" t="s">
        <v>403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431</v>
      </c>
      <c r="B18" s="1" t="s">
        <v>403</v>
      </c>
      <c r="C18" s="1" t="s">
        <v>403</v>
      </c>
      <c r="D18" s="1" t="s">
        <v>403</v>
      </c>
      <c r="E18" s="1" t="s">
        <v>403</v>
      </c>
      <c r="F18" s="1" t="s">
        <v>403</v>
      </c>
      <c r="G18" s="1" t="s">
        <v>403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432</v>
      </c>
      <c r="B19" s="1" t="s">
        <v>403</v>
      </c>
      <c r="C19" s="1" t="s">
        <v>403</v>
      </c>
      <c r="D19" s="1" t="s">
        <v>403</v>
      </c>
      <c r="E19" s="1" t="s">
        <v>403</v>
      </c>
      <c r="F19" s="1" t="s">
        <v>433</v>
      </c>
      <c r="G19" s="1" t="s">
        <v>434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435</v>
      </c>
      <c r="B20" s="1" t="s">
        <v>403</v>
      </c>
      <c r="C20" s="1" t="s">
        <v>436</v>
      </c>
      <c r="D20" s="1" t="s">
        <v>437</v>
      </c>
      <c r="E20" s="1" t="s">
        <v>438</v>
      </c>
      <c r="F20" s="1" t="s">
        <v>439</v>
      </c>
      <c r="G20" s="1" t="s">
        <v>440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441</v>
      </c>
      <c r="B21" s="1" t="s">
        <v>442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447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448</v>
      </c>
      <c r="B22" s="1" t="s">
        <v>403</v>
      </c>
      <c r="C22" s="1" t="s">
        <v>403</v>
      </c>
      <c r="D22" s="1" t="s">
        <v>403</v>
      </c>
      <c r="E22" s="1" t="s">
        <v>403</v>
      </c>
      <c r="F22" s="1" t="s">
        <v>403</v>
      </c>
      <c r="G22" s="1" t="s">
        <v>403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403</v>
      </c>
      <c r="C23" s="1" t="s">
        <v>403</v>
      </c>
      <c r="D23" s="1" t="s">
        <v>403</v>
      </c>
      <c r="E23" s="1" t="s">
        <v>403</v>
      </c>
      <c r="F23" s="1" t="s">
        <v>403</v>
      </c>
      <c r="G23" s="1" t="s">
        <v>403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449</v>
      </c>
      <c r="B24" s="1" t="s">
        <v>450</v>
      </c>
      <c r="C24" s="1" t="s">
        <v>451</v>
      </c>
      <c r="D24" s="1" t="s">
        <v>452</v>
      </c>
      <c r="E24" s="1" t="s">
        <v>453</v>
      </c>
      <c r="F24" s="1" t="s">
        <v>453</v>
      </c>
      <c r="G24" s="1" t="s">
        <v>453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454</v>
      </c>
      <c r="B25" s="1" t="s">
        <v>455</v>
      </c>
      <c r="C25" s="1" t="s">
        <v>456</v>
      </c>
      <c r="D25" s="1" t="s">
        <v>457</v>
      </c>
      <c r="E25" s="1" t="s">
        <v>458</v>
      </c>
      <c r="F25" s="1" t="s">
        <v>458</v>
      </c>
      <c r="G25" s="1" t="s">
        <v>403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459</v>
      </c>
      <c r="B26" s="1" t="s">
        <v>460</v>
      </c>
      <c r="C26" s="1" t="s">
        <v>461</v>
      </c>
      <c r="D26" s="1" t="s">
        <v>462</v>
      </c>
      <c r="E26" s="1" t="s">
        <v>403</v>
      </c>
      <c r="F26" s="1" t="s">
        <v>403</v>
      </c>
      <c r="G26" s="1" t="s">
        <v>403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463</v>
      </c>
      <c r="B2" s="1" t="s">
        <v>464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465</v>
      </c>
      <c r="B3" s="1" t="s">
        <v>466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467</v>
      </c>
      <c r="B4" s="1" t="s">
        <v>468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470</v>
      </c>
      <c r="B6" s="1" t="s">
        <v>471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472</v>
      </c>
      <c r="B7" s="4" t="s">
        <v>473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474</v>
      </c>
      <c r="B8" s="1" t="s">
        <v>475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476</v>
      </c>
      <c r="B9" s="1" t="s">
        <v>477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478</v>
      </c>
      <c r="B10" s="1" t="s">
        <v>475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479</v>
      </c>
      <c r="B11" s="1" t="s">
        <v>480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481</v>
      </c>
      <c r="B12" s="1" t="s">
        <v>482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483</v>
      </c>
      <c r="B13" s="1" t="s">
        <v>480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484</v>
      </c>
      <c r="B14" s="1" t="s">
        <v>485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486</v>
      </c>
      <c r="B15" s="1">
        <v>121.0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487</v>
      </c>
      <c r="B16" s="1" t="s">
        <v>488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489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492</v>
      </c>
      <c r="B20" s="1">
        <v>3.55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493</v>
      </c>
      <c r="B21" s="1">
        <v>3.5523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494</v>
      </c>
      <c r="B22" s="1">
        <v>3.2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495</v>
      </c>
      <c r="B23" s="1">
        <v>3.6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496</v>
      </c>
      <c r="B24" s="1">
        <v>3.55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497</v>
      </c>
      <c r="B25" s="1">
        <v>3.5523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498</v>
      </c>
      <c r="B26" s="1">
        <v>3.2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499</v>
      </c>
      <c r="B27" s="1">
        <v>3.6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500</v>
      </c>
      <c r="B28" s="1">
        <v>0.771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501</v>
      </c>
      <c r="B29" s="1">
        <v>-6.7975674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502</v>
      </c>
      <c r="B30" s="1">
        <v>127027.0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503</v>
      </c>
      <c r="B31" s="1">
        <v>127027.0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504</v>
      </c>
      <c r="B32" s="1">
        <v>47227.0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505</v>
      </c>
      <c r="B33" s="1">
        <v>83060.0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506</v>
      </c>
      <c r="B34" s="1">
        <v>83060.0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507</v>
      </c>
      <c r="B35" s="1">
        <v>2.26432688E8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508</v>
      </c>
      <c r="B36" s="1">
        <v>1.75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509</v>
      </c>
      <c r="B37" s="1">
        <v>3.89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510</v>
      </c>
      <c r="B38" s="1">
        <v>2.7642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511</v>
      </c>
      <c r="B39" s="1">
        <v>2.470755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512</v>
      </c>
      <c r="B40" s="1" t="s">
        <v>513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514</v>
      </c>
      <c r="B41" s="1">
        <v>1.02002936E8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515</v>
      </c>
      <c r="B42" s="1">
        <v>5.19963E7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516</v>
      </c>
      <c r="B43" s="1">
        <v>7.0103E7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517</v>
      </c>
      <c r="B44" s="1">
        <v>67056.0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518</v>
      </c>
      <c r="B45" s="1">
        <v>43565.0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519</v>
      </c>
      <c r="B46" s="1">
        <v>1.7276544E9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520</v>
      </c>
      <c r="B47" s="1">
        <v>1.7303328E9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521</v>
      </c>
      <c r="B48" s="1">
        <v>0.001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522</v>
      </c>
      <c r="B49" s="1">
        <v>0.25562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523</v>
      </c>
      <c r="B50" s="1">
        <v>0.019450001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524</v>
      </c>
      <c r="B51" s="1">
        <v>3.01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525</v>
      </c>
      <c r="B52" s="1">
        <v>0.0013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526</v>
      </c>
      <c r="B53" s="1">
        <v>7.72652E7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527</v>
      </c>
      <c r="B54" s="1">
        <v>1.212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528</v>
      </c>
      <c r="B55" s="1">
        <v>2.6650164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529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530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531</v>
      </c>
      <c r="B58" s="1">
        <v>1.7197056E9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532</v>
      </c>
      <c r="B59" s="1">
        <v>-2.7627E7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533</v>
      </c>
      <c r="B60" s="1">
        <v>-0.43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534</v>
      </c>
      <c r="B61" s="1">
        <v>-0.49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535</v>
      </c>
      <c r="B62" s="1">
        <v>-2.896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536</v>
      </c>
      <c r="B63" s="1">
        <v>0.035256386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537</v>
      </c>
      <c r="B64" s="1">
        <v>0.22263205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538</v>
      </c>
      <c r="B65" s="1" t="s">
        <v>539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540</v>
      </c>
      <c r="B66" s="1" t="s">
        <v>541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542</v>
      </c>
      <c r="B67" s="1" t="s">
        <v>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543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544</v>
      </c>
      <c r="B69" s="1" t="s">
        <v>545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546</v>
      </c>
      <c r="B70" s="1" t="s">
        <v>545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547</v>
      </c>
      <c r="B71" s="1">
        <v>1.6152138E9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548</v>
      </c>
      <c r="B72" s="1" t="s">
        <v>549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550</v>
      </c>
      <c r="B73" s="1" t="s">
        <v>551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552</v>
      </c>
      <c r="B74" s="1" t="s">
        <v>553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554</v>
      </c>
      <c r="B75" s="1" t="s">
        <v>555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556</v>
      </c>
      <c r="B76" s="1">
        <v>-1.8E7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557</v>
      </c>
      <c r="B77" s="1">
        <v>3.23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558</v>
      </c>
      <c r="B78" s="1">
        <v>13.0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559</v>
      </c>
      <c r="B79" s="1">
        <v>5.0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560</v>
      </c>
      <c r="B80" s="1">
        <v>8.75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561</v>
      </c>
      <c r="B81" s="1">
        <v>8.5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562</v>
      </c>
      <c r="B82" s="1" t="s">
        <v>563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564</v>
      </c>
      <c r="B83" s="1">
        <v>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565</v>
      </c>
      <c r="B84" s="1">
        <v>7.1031E7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566</v>
      </c>
      <c r="B85" s="1">
        <v>1.016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567</v>
      </c>
      <c r="B86" s="1">
        <v>-3.5224E7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568</v>
      </c>
      <c r="B87" s="1">
        <v>1.2558E7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569</v>
      </c>
      <c r="B88" s="1">
        <v>11.002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570</v>
      </c>
      <c r="B89" s="1">
        <v>11.656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571</v>
      </c>
      <c r="B90" s="1">
        <v>16.966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572</v>
      </c>
      <c r="B91" s="1">
        <v>-0.21921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573</v>
      </c>
      <c r="B92" s="1">
        <v>-0.33169997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574</v>
      </c>
      <c r="B93" s="1">
        <v>-1.94905E7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575</v>
      </c>
      <c r="B94" s="1">
        <v>-2.0839E7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576</v>
      </c>
      <c r="B95" s="1" t="s">
        <v>513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577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-7.0</v>
      </c>
      <c r="D3" s="1">
        <v>-7.0</v>
      </c>
      <c r="E3" s="1">
        <v>-14.0</v>
      </c>
      <c r="F3" s="1">
        <v>-19.0</v>
      </c>
      <c r="G3" s="1">
        <f>IF(F3*FORECAST(G2,B3:F3,B2:F2)&gt;0,FORECAST(G2,B3:F3,B2:F2),F3)*$X$1</f>
        <v>-22.9</v>
      </c>
      <c r="H3" s="1">
        <f>IF(G3*FORECAST(H2,B3:G3,B2:G2)&gt;0,FORECAST(H2,B3:G3,B2:G2),G3)*$X$1</f>
        <v>-27.4</v>
      </c>
      <c r="I3" s="1">
        <f>IF(H3*FORECAST(I2,B3:H3,B2:H2)&gt;0,FORECAST(I2,B3:H3,B2:H2),H3)*$X$1</f>
        <v>-31.9</v>
      </c>
      <c r="J3" s="1">
        <f>IF(I3*FORECAST(J2,B3:I3,B2:I2)&gt;0,FORECAST(J2,B3:I3,B2:I2),I3)*$X$1</f>
        <v>-36.4</v>
      </c>
      <c r="K3" s="1">
        <f>IF(J3*FORECAST(K2,B3:J3,B2:J2)&gt;0,FORECAST(K2,B3:J3,B2:J2),J3)*$X$1</f>
        <v>-40.9</v>
      </c>
      <c r="L3" s="1">
        <f>IF(K3*FORECAST(L2,B3:K3,B2:K2)&gt;0,FORECAST(L2,B3:K3,B2:K2),K3)*$X$1</f>
        <v>-45.4</v>
      </c>
      <c r="M3" s="1">
        <f>IF(L3*FORECAST(M2,B3:L3,B2:L2)&gt;0,FORECAST(M2,B3:L3,B2:L2),L3)*$X$1</f>
        <v>-49.9</v>
      </c>
      <c r="N3" s="5">
        <f>IF(M3*FORECAST(N2,B3:M3,B2:M2)&gt;0,FORECAST(N2,B3:M3,B2:M2),M3)*$X$1</f>
        <v>-54.4</v>
      </c>
      <c r="O3" s="5">
        <f>IF(N3*FORECAST(O2,B3:N3,B2:N2)&gt;0,FORECAST(O2,B3:N3,B2:N2),N3)*$X$1</f>
        <v>-58.9</v>
      </c>
      <c r="P3" s="5">
        <f>IF(O3*FORECAST(P2,B3:O3,B2:O2)&gt;0,FORECAST(P2,B3:O3,B2:O2),O3)*$X$1</f>
        <v>-63.4</v>
      </c>
      <c r="Q3" s="5">
        <f>IF(P3*FORECAST(Q2,B3:P3,B2:P2)&gt;0,FORECAST(Q2,B3:P3,B2:P2),P3)*$X$1</f>
        <v>-67.9</v>
      </c>
      <c r="R3" s="5">
        <f>IF(Q3*FORECAST(R2,B3:Q3,B2:Q2)&gt;0,FORECAST(R2,B3:Q3,B2:Q2),Q3)*$X$1</f>
        <v>-72.4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-28.0</v>
      </c>
      <c r="C4" s="1">
        <v>-46.0</v>
      </c>
      <c r="D4" s="1">
        <v>-31.0</v>
      </c>
      <c r="E4" s="1">
        <v>-99.0</v>
      </c>
      <c r="F4" s="1">
        <v>-68.0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578</v>
      </c>
      <c r="B5" s="1">
        <v>33.0</v>
      </c>
      <c r="C5" s="1">
        <v>40.0</v>
      </c>
      <c r="D5" s="1">
        <v>40.0</v>
      </c>
      <c r="E5" s="1">
        <v>63.0</v>
      </c>
      <c r="F5" s="1">
        <v>69.0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579</v>
      </c>
      <c r="L7" s="1">
        <f>IF(R3*FORECAST(R2,B3:R3,B2:R2)&gt;0,FORECAST(R2,B3:R3,B2:R2),Q3)*$X$1 * (1+0.02)/(0.0789-0.02)</f>
        <v>-1253.786078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580</v>
      </c>
      <c r="L8" s="6">
        <f t="array" ref="L8">NPV(0.0789,H3:R3)</f>
        <v>-333.8987906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581</v>
      </c>
      <c r="L9" s="6">
        <f t="array" ref="L9">NPV(0.0789,H16:R16)</f>
        <v>-543.7888759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582</v>
      </c>
      <c r="L10" s="6">
        <f>L8 + L9</f>
        <v>-877.6876665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583</v>
      </c>
      <c r="L12" s="6">
        <f>L10 - L11</f>
        <v>-809.6876665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584</v>
      </c>
      <c r="L13" s="1">
        <v>69.0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-11.73460386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-1253.786078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-8.0</v>
      </c>
      <c r="C3" s="1">
        <v>-8.0</v>
      </c>
      <c r="D3" s="1">
        <v>-27.0</v>
      </c>
      <c r="E3" s="1">
        <v>-33.0</v>
      </c>
      <c r="F3" s="1">
        <v>-29.0</v>
      </c>
      <c r="G3" s="1">
        <f>IF(F3*FORECAST(G2,B3:F3,B2:F2)&gt;0,FORECAST(G2,B3:F3,B2:F2),F3)*$X$1</f>
        <v>-41.1</v>
      </c>
      <c r="H3" s="1">
        <f>IF(G3*FORECAST(H2,B3:G3,B2:G2)&gt;0,FORECAST(H2,B3:G3,B2:G2),G3)*$X$1</f>
        <v>-47.8</v>
      </c>
      <c r="I3" s="1">
        <f>IF(H3*FORECAST(I2,B3:H3,B2:H2)&gt;0,FORECAST(I2,B3:H3,B2:H2),H3)*$X$1</f>
        <v>-54.5</v>
      </c>
      <c r="J3" s="1">
        <f>IF(I3*FORECAST(J2,B3:I3,B2:I2)&gt;0,FORECAST(J2,B3:I3,B2:I2),I3)*$X$1</f>
        <v>-61.2</v>
      </c>
      <c r="K3" s="1">
        <f>IF(J3*FORECAST(K2,B3:J3,B2:J2)&gt;0,FORECAST(K2,B3:J3,B2:J2),J3)*$X$1</f>
        <v>-67.9</v>
      </c>
      <c r="L3" s="1">
        <f>IF(K3*FORECAST(L2,B3:K3,B2:K2)&gt;0,FORECAST(L2,B3:K3,B2:K2),K3)*$X$1</f>
        <v>-74.6</v>
      </c>
      <c r="M3" s="1">
        <f>IF(L3*FORECAST(M2,B3:L3,B2:L2)&gt;0,FORECAST(M2,B3:L3,B2:L2),L3)*$X$1</f>
        <v>-81.3</v>
      </c>
      <c r="N3" s="5">
        <f>IF(M3*FORECAST(N2,B3:M3,B2:M2)&gt;0,FORECAST(N2,B3:M3,B2:M2),M3)*$X$1</f>
        <v>-88</v>
      </c>
      <c r="O3" s="5">
        <f>IF(N3*FORECAST(O2,B3:N3,B2:N2)&gt;0,FORECAST(O2,B3:N3,B2:N2),N3)*$X$1</f>
        <v>-94.7</v>
      </c>
      <c r="P3" s="5">
        <f>IF(O3*FORECAST(P2,B3:O3,B2:O2)&gt;0,FORECAST(P2,B3:O3,B2:O2),O3)*$X$1</f>
        <v>-101.4</v>
      </c>
      <c r="Q3" s="5">
        <f>IF(P3*FORECAST(Q2,B3:P3,B2:P2)&gt;0,FORECAST(Q2,B3:P3,B2:P2),P3)*$X$1</f>
        <v>-108.1</v>
      </c>
      <c r="R3" s="5">
        <f>IF(Q3*FORECAST(R2,B3:Q3,B2:Q2)&gt;0,FORECAST(R2,B3:Q3,B2:Q2),Q3)*$X$1</f>
        <v>-114.8</v>
      </c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-28.0</v>
      </c>
      <c r="C4" s="1">
        <v>-46.0</v>
      </c>
      <c r="D4" s="1">
        <v>-31.0</v>
      </c>
      <c r="E4" s="1">
        <v>-99.0</v>
      </c>
      <c r="F4" s="1">
        <v>-68.0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578</v>
      </c>
      <c r="B5" s="1">
        <v>33.0</v>
      </c>
      <c r="C5" s="1">
        <v>40.0</v>
      </c>
      <c r="D5" s="1">
        <v>40.0</v>
      </c>
      <c r="E5" s="1">
        <v>63.0</v>
      </c>
      <c r="F5" s="1">
        <v>69.0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579</v>
      </c>
      <c r="L7" s="1">
        <f>IF(R3*FORECAST(R2,B3:R3,B2:R2)&gt;0,FORECAST(R2,B3:R3,B2:R2),Q3)*$X$1 * (1+0.02)/(0.0789-0.02)</f>
        <v>-1988.047538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580</v>
      </c>
      <c r="L8" s="6">
        <f t="array" ref="L8">NPV(0.0789,H3:R3)</f>
        <v>-547.4106303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581</v>
      </c>
      <c r="L9" s="6">
        <f t="array" ref="L9">NPV(0.0789,H16:R16)</f>
        <v>-862.2508695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582</v>
      </c>
      <c r="L10" s="6">
        <f>L8 + L9</f>
        <v>-1409.6615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-68.0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583</v>
      </c>
      <c r="L12" s="6">
        <f>L10 - L11</f>
        <v>-1341.6615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584</v>
      </c>
      <c r="L13" s="1">
        <v>69.0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-19.44436956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-1988.047538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