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<sst xmlns="http://schemas.openxmlformats.org/spreadsheetml/2006/main" count="591" uniqueCount="503">
  <si>
    <t>ticker</t>
  </si>
  <si>
    <t>DJT</t>
  </si>
  <si>
    <t>nombre</t>
  </si>
  <si>
    <t>TRUMP MEDIA TECHNOLOGY GR</t>
  </si>
  <si>
    <t>empresa</t>
  </si>
  <si>
    <t>Internet Services</t>
  </si>
  <si>
    <t>Open</t>
  </si>
  <si>
    <t>Target Price</t>
  </si>
  <si>
    <t>Upside</t>
  </si>
  <si>
    <t>-118.02%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</si>
  <si>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</si>
  <si>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</si>
  <si>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</si>
  <si>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</si>
  <si>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</si>
  <si>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</si>
  <si>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</si>
  <si>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</si>
  <si>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</si>
  <si>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</si>
  <si>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</si>
  <si>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</si>
  <si>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</si>
  <si>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</si>
  <si>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</si>
  <si>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</si>
  <si>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</si>
  <si>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</si>
  <si>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</si>
  <si>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</si>
  <si>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</si>
  <si>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</si>
  <si>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</si>
  <si>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</si>
  <si>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</si>
  <si>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</si>
  <si>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</si>
  <si>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</si>
  <si>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</si>
  <si>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</si>
  <si>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</si>
  <si>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</si>
  <si>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</si>
  <si>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</si>
  <si>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</si>
  <si>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</si>
  <si>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</si>
  <si>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</si>
  <si>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</si>
  <si>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</si>
  <si>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Total Assets</t>
  </si>
  <si>
    <t>Liabilities</t>
  </si>
  <si>
    <t>Accounts Payable,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</si>
  <si>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</si>
  <si>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</si>
  <si>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</si>
  <si>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</si>
  <si>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</si>
  <si>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</si>
  <si>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</si>
  <si>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</si>
  <si>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</si>
  <si>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</si>
  <si>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</si>
  <si>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</si>
  <si>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</si>
  <si>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</si>
  <si>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</si>
  <si>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</si>
  <si>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-0.59</t>
  </si>
  <si>
    <t>-0.09</t>
  </si>
  <si>
    <t>-0.67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</si>
  <si>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</si>
  <si>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</si>
  <si>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</si>
  <si>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</si>
  <si>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</si>
  <si>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</si>
  <si>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</si>
  <si>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</si>
  <si>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</si>
  <si>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</si>
  <si>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</si>
  <si>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</si>
  <si>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</si>
  <si>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</si>
  <si>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</si>
  <si>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</si>
  <si>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</si>
  <si>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</si>
  <si>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</si>
  <si>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</si>
  <si>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</si>
  <si>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</si>
  <si>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</si>
  <si>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</si>
  <si>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</si>
  <si>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</si>
  <si>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</si>
  <si>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</si>
  <si>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</si>
  <si>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</si>
  <si>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-0.64</t>
  </si>
  <si>
    <t>0.51</t>
  </si>
  <si>
    <t>-0.58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</si>
  <si>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</si>
  <si>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</si>
  <si>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</si>
  <si>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</si>
  <si>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</si>
  <si>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</si>
  <si>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-0.4</t>
  </si>
  <si>
    <t>0.32</t>
  </si>
  <si>
    <t>-0.36</t>
  </si>
  <si>
    <t>Normalized Diluted EPS</t>
  </si>
  <si>
    <t>EBITDA</t>
  </si>
  <si>
    <t>EBITA</t>
  </si>
  <si>
    <t>EBIT</t>
  </si>
  <si>
    <t>Effective Tax Rate - (Ratio)</t>
  </si>
  <si>
    <t>0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</si>
  <si>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</si>
  <si>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</si>
  <si>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</si>
  <si>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</si>
  <si>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</si>
  <si>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</si>
  <si>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Profitability</t>
  </si>
  <si>
    <t>Return on Assets</t>
  </si>
  <si>
    <t>-95.31</t>
  </si>
  <si>
    <t>-136.7</t>
  </si>
  <si>
    <t>Return on Total Capital</t>
  </si>
  <si>
    <t>47.68</t>
  </si>
  <si>
    <t>79.87</t>
  </si>
  <si>
    <t>Return On Equity %</t>
  </si>
  <si>
    <t>-149.33</t>
  </si>
  <si>
    <t>154.48</t>
  </si>
  <si>
    <t>Return on Common Equity</t>
  </si>
  <si>
    <t>Margin Analysis</t>
  </si>
  <si>
    <t>Gross Profit Margin %</t>
  </si>
  <si>
    <t>96.29</t>
  </si>
  <si>
    <t>96.01</t>
  </si>
  <si>
    <t>SG&amp;A Margin</t>
  </si>
  <si>
    <t>179.32</t>
  </si>
  <si>
    <t>746.11</t>
  </si>
  <si>
    <t>245.9</t>
  </si>
  <si>
    <t>EBITDA Margin %</t>
  </si>
  <si>
    <t>-200.11</t>
  </si>
  <si>
    <t>-385.05</t>
  </si>
  <si>
    <t>EBITA Margin %</t>
  </si>
  <si>
    <t>-200.42</t>
  </si>
  <si>
    <t>-386.52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</si>
  <si>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</si>
  <si>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</si>
  <si>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</si>
  <si>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</si>
  <si>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</si>
  <si>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-880.34</t>
  </si>
  <si>
    <t>Levered Free Cash Flow Margin</t>
  </si>
  <si>
    <t>-132.01</t>
  </si>
  <si>
    <t>-629.79</t>
  </si>
  <si>
    <t>Unlevered Free Cash Flow Margin</t>
  </si>
  <si>
    <t>-45.36</t>
  </si>
  <si>
    <t>-33.26</t>
  </si>
  <si>
    <t>Asset Turnover</t>
  </si>
  <si>
    <t>0.1</t>
  </si>
  <si>
    <t>0.57</t>
  </si>
  <si>
    <t>Fixed Assets Turnover</t>
  </si>
  <si>
    <t>4.48</t>
  </si>
  <si>
    <t>8.46</t>
  </si>
  <si>
    <t>Receivables Turnover (Average Receivables)</t>
  </si>
  <si>
    <t>14.03</t>
  </si>
  <si>
    <t>Short Term Liquidity</t>
  </si>
  <si>
    <t>Current Ratio</t>
  </si>
  <si>
    <t>21.16</t>
  </si>
  <si>
    <t>0.55</t>
  </si>
  <si>
    <t>0.05</t>
  </si>
  <si>
    <t>Quick Ratio</t>
  </si>
  <si>
    <t>20.68</t>
  </si>
  <si>
    <t>0.53</t>
  </si>
  <si>
    <t>0.04</t>
  </si>
  <si>
    <t>Operating Cash Flow to Current Liabilities</t>
  </si>
  <si>
    <t>-4.57</t>
  </si>
  <si>
    <t>-1.24</t>
  </si>
  <si>
    <t>-0.15</t>
  </si>
  <si>
    <t>Days Sales Outstanding (Average Receivables)</t>
  </si>
  <si>
    <t>26.01</t>
  </si>
  <si>
    <t>Average Days Payable Outstanding</t>
  </si>
  <si>
    <t>Long Term Solvency</t>
  </si>
  <si>
    <t>Total Debt/Equity</t>
  </si>
  <si>
    <t>-3.53</t>
  </si>
  <si>
    <t>-54.07</t>
  </si>
  <si>
    <t>-68.47</t>
  </si>
  <si>
    <t>Total Debt / Total Capital</t>
  </si>
  <si>
    <t>-3.66</t>
  </si>
  <si>
    <t>-117.73</t>
  </si>
  <si>
    <t>-217.11</t>
  </si>
  <si>
    <t>LT Debt/Equity</t>
  </si>
  <si>
    <t>-4.22</t>
  </si>
  <si>
    <t>-4.69</t>
  </si>
  <si>
    <t>Long-Term Debt / Total Capital</t>
  </si>
  <si>
    <t>-9.19</t>
  </si>
  <si>
    <t>-14.88</t>
  </si>
  <si>
    <t>Total Liabilities / Total Assets</t>
  </si>
  <si>
    <t>406.97</t>
  </si>
  <si>
    <t>176.29</t>
  </si>
  <si>
    <t>EBIT / Interest Expense</t>
  </si>
  <si>
    <t>-6.5</t>
  </si>
  <si>
    <t>-11.4</t>
  </si>
  <si>
    <t>EBITDA / Interest Expense</t>
  </si>
  <si>
    <t>-6.49</t>
  </si>
  <si>
    <t>-11.37</t>
  </si>
  <si>
    <t>(EBITDA - Capex) / Interest Expense</t>
  </si>
  <si>
    <t>-6.6</t>
  </si>
  <si>
    <t>-11.42</t>
  </si>
  <si>
    <t>Total Debt / EBITDA</t>
  </si>
  <si>
    <t>-0.45</t>
  </si>
  <si>
    <t>-0.2</t>
  </si>
  <si>
    <t>-2.87</t>
  </si>
  <si>
    <t>Net Debt / EBITDA</t>
  </si>
  <si>
    <t>3.59</t>
  </si>
  <si>
    <t>0.22</t>
  </si>
  <si>
    <t>-2.71</t>
  </si>
  <si>
    <t>Total Debt / (EBITDA - Capex)</t>
  </si>
  <si>
    <t>-0.44</t>
  </si>
  <si>
    <t>Net Debt / (EBITDA - Capex)</t>
  </si>
  <si>
    <t>3.53</t>
  </si>
  <si>
    <t>Growth Over Prior Year</t>
  </si>
  <si>
    <t>Total Revenues, 1 Yr. Growth %</t>
  </si>
  <si>
    <t>180.93</t>
  </si>
  <si>
    <t>Gross Profit, 1 Yr. Growth %</t>
  </si>
  <si>
    <t>180.1</t>
  </si>
  <si>
    <t>EBITDA, 1 Yr. Growth %</t>
  </si>
  <si>
    <t>233.57</t>
  </si>
  <si>
    <t>-31.4</t>
  </si>
  <si>
    <t>EBITA, 1 Yr. Growth %</t>
  </si>
  <si>
    <t>234.08</t>
  </si>
  <si>
    <t>-31.32</t>
  </si>
  <si>
    <t>EBIT, 1 Yr. Growth %</t>
  </si>
  <si>
    <t>Earnings From Cont. Operations, 1 Yr. Growth %</t>
  </si>
  <si>
    <t>-178.37</t>
  </si>
  <si>
    <t>-215.17</t>
  </si>
  <si>
    <t>Net Income, 1 Yr. Growth %</t>
  </si>
  <si>
    <t>Normalized Net Income, 1 Yr. Growth %</t>
  </si>
  <si>
    <t>Diluted EPS Before Extra, 1 Yr. Growth %</t>
  </si>
  <si>
    <t>Accounts Receivable, 1 Yr. Growth %</t>
  </si>
  <si>
    <t>-84.05</t>
  </si>
  <si>
    <t>Net Property, Plant and Equip., 1 Yr. Growth %</t>
  </si>
  <si>
    <t>857.33</t>
  </si>
  <si>
    <t>-35.68</t>
  </si>
  <si>
    <t>Total Assets, 1 Yr. Growth %</t>
  </si>
  <si>
    <t>-41.63</t>
  </si>
  <si>
    <t>-70.07</t>
  </si>
  <si>
    <t>Tangible Book Value, 1 Yr. Growth %</t>
  </si>
  <si>
    <t>-85.49</t>
  </si>
  <si>
    <t>678.78</t>
  </si>
  <si>
    <t>Common Equity, 1 Yr. Growth %</t>
  </si>
  <si>
    <t>Cash From Operations, 1 Yr. Growth %</t>
  </si>
  <si>
    <t>484.27</t>
  </si>
  <si>
    <t>-59.78</t>
  </si>
  <si>
    <t>Capital Expenditures, 1 Yr. Growth %</t>
  </si>
  <si>
    <t>12.91</t>
  </si>
  <si>
    <t>-97.4</t>
  </si>
  <si>
    <t>Levered Free Cash Flow, 1 Yr. Growth %</t>
  </si>
  <si>
    <t>Unlevered Free Cash Flow, 1 Yr. Growth %</t>
  </si>
  <si>
    <t>105.97</t>
  </si>
  <si>
    <t>Compound Annual Growth Rate Over Two Years</t>
  </si>
  <si>
    <t>EBITDA, 2 Yr. CAGR %</t>
  </si>
  <si>
    <t>51.27</t>
  </si>
  <si>
    <t>EBITA, 2 Yr. CAGR %</t>
  </si>
  <si>
    <t>51.48</t>
  </si>
  <si>
    <t>EBIT, 2 Yr. CAGR %</t>
  </si>
  <si>
    <t>Earnings From Cont. Operations, 2 Yr. CAGR %</t>
  </si>
  <si>
    <t>-4.99</t>
  </si>
  <si>
    <t>Net Income, 2 Yr. CAGR %</t>
  </si>
  <si>
    <t>Normalized Net Income, 2 Yr. CAGR %</t>
  </si>
  <si>
    <t>Diluted EPS Before Extra, 2 Yr. CAGR %</t>
  </si>
  <si>
    <t>Net Property, Plant and Equip., 2 Yr. CAGR %</t>
  </si>
  <si>
    <t>148.15</t>
  </si>
  <si>
    <t>Total Assets, 2 Yr. CAGR %</t>
  </si>
  <si>
    <t>-58.2</t>
  </si>
  <si>
    <t>Tangible Book Value, 2 Yr. CAGR %</t>
  </si>
  <si>
    <t>6.29</t>
  </si>
  <si>
    <t>Common Equity, 2 Yr. CAGR %</t>
  </si>
  <si>
    <t>Cash From Operations, 2 Yr. CAGR %</t>
  </si>
  <si>
    <t>53.29</t>
  </si>
  <si>
    <t>Capital Expenditures, 2 Yr. CAGR %</t>
  </si>
  <si>
    <t>-82.85</t>
  </si>
  <si>
    <t>2021</t>
  </si>
  <si>
    <t>2022</t>
  </si>
  <si>
    <t>2023</t>
  </si>
  <si>
    <t>Capitalization
                                    1</t>
  </si>
  <si>
    <t>1,914</t>
  </si>
  <si>
    <t>558.2</t>
  </si>
  <si>
    <t>650.7</t>
  </si>
  <si>
    <t>Change</t>
  </si>
  <si>
    <t>-</t>
  </si>
  <si>
    <t>-70.83%</t>
  </si>
  <si>
    <t>16.56%</t>
  </si>
  <si>
    <t>Enterprise Value (EV)
                                    1</t>
  </si>
  <si>
    <t>1,897</t>
  </si>
  <si>
    <t>553</t>
  </si>
  <si>
    <t>693.8</t>
  </si>
  <si>
    <t>-70.85%</t>
  </si>
  <si>
    <t>25.45%</t>
  </si>
  <si>
    <t>P/E ratio</t>
  </si>
  <si>
    <t>-79.8x</t>
  </si>
  <si>
    <t>29.7x</t>
  </si>
  <si>
    <t>-30.1x</t>
  </si>
  <si>
    <t>PBR</t>
  </si>
  <si>
    <t>-87x</t>
  </si>
  <si>
    <t>-175x</t>
  </si>
  <si>
    <t>-26.2x</t>
  </si>
  <si>
    <t>PEG</t>
  </si>
  <si>
    <t>-0x</t>
  </si>
  <si>
    <t>0x</t>
  </si>
  <si>
    <t>Capitalization / Revenue</t>
  </si>
  <si>
    <t>826x</t>
  </si>
  <si>
    <t>380x</t>
  </si>
  <si>
    <t>158x</t>
  </si>
  <si>
    <t>EV / Revenue</t>
  </si>
  <si>
    <t>819x</t>
  </si>
  <si>
    <t>376x</t>
  </si>
  <si>
    <t>168x</t>
  </si>
  <si>
    <t>EV / EBITDA</t>
  </si>
  <si>
    <t>-409x</t>
  </si>
  <si>
    <t>-23.9x</t>
  </si>
  <si>
    <t>-43.6x</t>
  </si>
  <si>
    <t>EV / EBIT</t>
  </si>
  <si>
    <t>-23.8x</t>
  </si>
  <si>
    <t>-43.5x</t>
  </si>
  <si>
    <t>EV / FCF</t>
  </si>
  <si>
    <t>-284,892,677x</t>
  </si>
  <si>
    <t>-26,666,756x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</si>
  <si>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</si>
  <si>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</si>
  <si>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</si>
  <si>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</si>
  <si>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</si>
  <si>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-0.6447</t>
  </si>
  <si>
    <t>0.5052</t>
  </si>
  <si>
    <t>-0.5819</t>
  </si>
  <si>
    <t>Distribution rate</t>
  </si>
  <si>
    <t>Net sales
                                    1</t>
  </si>
  <si>
    <t>2.316</t>
  </si>
  <si>
    <t>1.47</t>
  </si>
  <si>
    <t>4.131</t>
  </si>
  <si>
    <t>EBITDA
                                    1</t>
  </si>
  <si>
    <t>-4.635</t>
  </si>
  <si>
    <t>-23.19</t>
  </si>
  <si>
    <t>-15.91</t>
  </si>
  <si>
    <t>EBIT
                                    1</t>
  </si>
  <si>
    <t>-4.642</t>
  </si>
  <si>
    <t>-23.25</t>
  </si>
  <si>
    <t>-15.97</t>
  </si>
  <si>
    <t>Net income
                                    1</t>
  </si>
  <si>
    <t>-64.47</t>
  </si>
  <si>
    <t>50.52</t>
  </si>
  <si>
    <t>-58.19</t>
  </si>
  <si>
    <t>Net Debt
                                    1</t>
  </si>
  <si>
    <t>-16.65</t>
  </si>
  <si>
    <t>-5.173</t>
  </si>
  <si>
    <t>43.14</t>
  </si>
  <si>
    <t>Reference price
                                    2</t>
  </si>
  <si>
    <t>51.43</t>
  </si>
  <si>
    <t>15.00</t>
  </si>
  <si>
    <t>17.50</t>
  </si>
  <si>
    <t>Nbr of stocks (in thousands)</t>
  </si>
  <si>
    <t>37,215</t>
  </si>
  <si>
    <t>37,180</t>
  </si>
  <si>
    <t>Announcement Date</t>
  </si>
  <si>
    <t>5/16/22</t>
  </si>
  <si>
    <t>2/12/24</t>
  </si>
  <si>
    <t>4/1/24</t>
  </si>
  <si>
    <t>address1</t>
  </si>
  <si>
    <t>401 North Cattlemen Road</t>
  </si>
  <si>
    <t>address2</t>
  </si>
  <si>
    <t>Suite 200</t>
  </si>
  <si>
    <t>city</t>
  </si>
  <si>
    <t>Sarasota</t>
  </si>
  <si>
    <t>state</t>
  </si>
  <si>
    <t>FL</t>
  </si>
  <si>
    <t>zip</t>
  </si>
  <si>
    <t>34232</t>
  </si>
  <si>
    <t>country</t>
  </si>
  <si>
    <t>phone</t>
  </si>
  <si>
    <t>941 735 7346</t>
  </si>
  <si>
    <t>website</t>
  </si>
  <si>
    <t>https://tmtgcorp.com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</si>
  <si>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</si>
  <si>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</si>
  <si>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</si>
  <si>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</si>
  <si>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</si>
  <si>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</si>
  <si>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</si>
  <si>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</si>
  <si>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</si>
  <si>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</si>
  <si>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</si>
  <si>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Trump Media &amp; Technology Group Corp. develops a social media platform known as Truth Social that offers social networking services in the United States. The company was founded in 2021 and is based in Sarasota, Florida.</t>
  </si>
  <si>
    <t>companyOfficers</t>
  </si>
  <si>
    <t>[{'maxAge': 1, 'name': 'Mr. Devin G. Nunes', 'age': 50, 'title': 'CEO, President &amp; Chairman', 'yearBorn': 1974, 'fiscalYear': 2023, 'totalPay': 750000, 'exercisedValue': 0, 'unexercisedValue': 0}, {'maxAge': 1, 'name': 'Mr. Phillip  Juhan', 'age': 49, 'title': 'CFO &amp; Treasurer', 'yearBorn': 1975, 'fiscalYear': 2023, 'totalPay': 337500, 'exercisedValue': 0, 'unexercisedValue': 0}, {'maxAge': 1, 'name': 'Mr. Vladimir  Novachki', 'age': 36, 'title': 'Chief Technology Officer', 'yearBorn': 1988, 'fiscalYear': 2023, 'exercisedValue': 0, 'unexercisedValue': 0}, {'maxAge': 1, 'name': 'Mr. Scott  Glabe', 'age': 40, 'title': 'General Counsel &amp; Secretary', 'yearBorn': 1984, 'fiscalYear': 2023, 'exercisedValue': 0, 'unexercisedValue': 0}, {'maxAge': 1, 'name': 'Mr. Sandro  De Moraes', 'age': 49, 'title': 'Chief Product Officer', 'yearBorn': 1975,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</si>
  <si>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</si>
  <si>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</si>
  <si>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</si>
  <si>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</si>
  <si>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</si>
  <si>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</si>
  <si>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</si>
  <si>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</si>
  <si>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</si>
  <si>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</si>
  <si>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</si>
  <si>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</si>
  <si>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</si>
  <si>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</si>
  <si>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</si>
  <si>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</si>
  <si>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</si>
  <si>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</si>
  <si>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</si>
  <si>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</si>
  <si>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</si>
  <si>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</si>
  <si>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</si>
  <si>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</si>
  <si>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</si>
  <si>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</si>
  <si>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</si>
  <si>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</si>
  <si>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</si>
  <si>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</si>
  <si>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</si>
  <si>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</si>
  <si>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</si>
  <si>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</si>
  <si>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</si>
  <si>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</si>
  <si>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</si>
  <si>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</si>
  <si>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</si>
  <si>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</si>
  <si>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</si>
  <si>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</si>
  <si>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</si>
  <si>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</si>
  <si>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</si>
  <si>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</si>
  <si>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</si>
  <si>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</si>
  <si>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</si>
  <si>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</si>
  <si>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</si>
  <si>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</si>
  <si>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</si>
  <si>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</si>
  <si>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</si>
  <si>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</si>
  <si>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</si>
  <si>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</si>
  <si>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</si>
  <si>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</si>
  <si>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 xml:space="preserve">Trump Media &amp; Technology Group </t>
  </si>
  <si>
    <t>longName</t>
  </si>
  <si>
    <t>Trump Media &amp; Technology Group Corp.</t>
  </si>
  <si>
    <t>firstTradeDateEpochUtc</t>
  </si>
  <si>
    <t>timeZoneFullName</t>
  </si>
  <si>
    <t>America/New_York</t>
  </si>
  <si>
    <t>timeZoneShortName</t>
  </si>
  <si>
    <t>EST</t>
  </si>
  <si>
    <t>uuid</t>
  </si>
  <si>
    <t>064a38cd-345a-3716-85d9-906b5a73c6df</t>
  </si>
  <si>
    <t>messageBoardId</t>
  </si>
  <si>
    <t>finmb_1685761306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</si>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</sst>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tmtg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34.8252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-6.275662657576436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7.492555264E9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3.809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-64.0</v>
      </c>
      <c r="C2" s="1">
        <v>50.0</v>
      </c>
      <c r="D2" s="1">
        <v>-58.0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5.0</v>
      </c>
      <c r="D3" s="1">
        <v>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5.0</v>
      </c>
      <c r="D4" s="1">
        <v>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59.0</v>
      </c>
      <c r="C5" s="1">
        <v>-73.0</v>
      </c>
      <c r="D5" s="1">
        <v>42.0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-2.0</v>
      </c>
      <c r="C6" s="1">
        <v>-50.0</v>
      </c>
      <c r="D6" s="1">
        <v>42.0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88.0</v>
      </c>
      <c r="C7" s="1">
        <v>-54.0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-36.0</v>
      </c>
      <c r="C9" s="1">
        <v>3.0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-4.0</v>
      </c>
      <c r="C10" s="1">
        <v>-24.0</v>
      </c>
      <c r="D10" s="1">
        <v>-9.0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-7.0</v>
      </c>
      <c r="C11" s="1">
        <v>-8.0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-7.0</v>
      </c>
      <c r="C12" s="1">
        <v>-8.0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22.0</v>
      </c>
      <c r="C13" s="1">
        <v>15.0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24.0</v>
      </c>
      <c r="C14" s="1">
        <v>15.0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24.0</v>
      </c>
      <c r="C17" s="1">
        <v>15.0</v>
      </c>
      <c r="D17" s="1">
        <v>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20.0</v>
      </c>
      <c r="C18" s="1">
        <v>-8.0</v>
      </c>
      <c r="D18" s="1">
        <v>-7.0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-1.0</v>
      </c>
      <c r="D20" s="1">
        <v>-26.0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-66.0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-13.0</v>
      </c>
      <c r="D22" s="1">
        <v>-8.0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24.0</v>
      </c>
      <c r="C23" s="1">
        <v>15.0</v>
      </c>
      <c r="D23" s="1">
        <v>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18.0</v>
      </c>
      <c r="C3" s="1">
        <v>9.0</v>
      </c>
      <c r="D3" s="1">
        <v>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18.0</v>
      </c>
      <c r="C4" s="1">
        <v>9.0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2.0</v>
      </c>
      <c r="C5" s="1">
        <v>50.0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2.0</v>
      </c>
      <c r="C6" s="1">
        <v>50.0</v>
      </c>
      <c r="D6" s="1">
        <v>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43.0</v>
      </c>
      <c r="C7" s="1">
        <v>32.0</v>
      </c>
      <c r="D7" s="1">
        <v>32.0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19.0</v>
      </c>
      <c r="C8" s="1">
        <v>10.0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1">
        <v>6.0</v>
      </c>
      <c r="C9" s="1">
        <v>66.0</v>
      </c>
      <c r="D9" s="1">
        <v>50.0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0.0</v>
      </c>
      <c r="C10" s="1">
        <v>-6.0</v>
      </c>
      <c r="D10" s="1">
        <v>-12.0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6.0</v>
      </c>
      <c r="C11" s="1">
        <v>59.0</v>
      </c>
      <c r="D11" s="1">
        <v>38.0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19.0</v>
      </c>
      <c r="C12" s="1">
        <v>11.0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81.0</v>
      </c>
      <c r="C14" s="1">
        <v>26.0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0.0</v>
      </c>
      <c r="C15" s="1">
        <v>4.0</v>
      </c>
      <c r="D15" s="1">
        <v>42.0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1">
        <v>0.0</v>
      </c>
      <c r="C16" s="1">
        <v>14.0</v>
      </c>
      <c r="D16" s="1">
        <v>16.0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0.0</v>
      </c>
      <c r="C17" s="1">
        <v>0.0</v>
      </c>
      <c r="D17" s="1">
        <v>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9.0</v>
      </c>
      <c r="C18" s="1">
        <v>14.0</v>
      </c>
      <c r="D18" s="1">
        <v>17.0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90.0</v>
      </c>
      <c r="C19" s="1">
        <v>19.0</v>
      </c>
      <c r="D19" s="1">
        <v>65.0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2.0</v>
      </c>
      <c r="C20" s="1">
        <v>0.0</v>
      </c>
      <c r="D20" s="1">
        <v>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0.0</v>
      </c>
      <c r="C21" s="1">
        <v>36.0</v>
      </c>
      <c r="D21" s="1">
        <v>20.0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</v>
      </c>
      <c r="B22" s="1">
        <v>75.0</v>
      </c>
      <c r="C22" s="1">
        <v>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78.0</v>
      </c>
      <c r="C23" s="1">
        <v>19.0</v>
      </c>
      <c r="D23" s="1">
        <v>70.0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-59.0</v>
      </c>
      <c r="C24" s="1">
        <v>-8.0</v>
      </c>
      <c r="D24" s="1">
        <v>-66.0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>
        <v>-59.0</v>
      </c>
      <c r="C25" s="1">
        <v>-8.0</v>
      </c>
      <c r="D25" s="1">
        <v>-66.0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>
        <v>-59.0</v>
      </c>
      <c r="C26" s="1">
        <v>-8.0</v>
      </c>
      <c r="D26" s="1">
        <v>-66.0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19.0</v>
      </c>
      <c r="C27" s="1">
        <v>11.0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66</v>
      </c>
      <c r="B29" s="1">
        <v>100.0</v>
      </c>
      <c r="C29" s="1">
        <v>100.0</v>
      </c>
      <c r="D29" s="1">
        <v>137.0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67</v>
      </c>
      <c r="B30" s="1">
        <v>100.0</v>
      </c>
      <c r="C30" s="1">
        <v>100.0</v>
      </c>
      <c r="D30" s="1">
        <v>100.0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68</v>
      </c>
      <c r="B31" s="1" t="s">
        <v>69</v>
      </c>
      <c r="C31" s="1" t="s">
        <v>70</v>
      </c>
      <c r="D31" s="1" t="s">
        <v>71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-59.0</v>
      </c>
      <c r="C32" s="1">
        <v>-8.0</v>
      </c>
      <c r="D32" s="1">
        <v>-66.0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 t="s">
        <v>69</v>
      </c>
      <c r="C33" s="1" t="s">
        <v>70</v>
      </c>
      <c r="D33" s="1" t="s">
        <v>71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2.0</v>
      </c>
      <c r="C34" s="1">
        <v>4.0</v>
      </c>
      <c r="D34" s="1">
        <v>45.0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>
        <v>-16.0</v>
      </c>
      <c r="C35" s="1">
        <v>-5.0</v>
      </c>
      <c r="D35" s="1">
        <v>43.0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3.0</v>
      </c>
      <c r="C36" s="1">
        <v>3.0</v>
      </c>
      <c r="D36" s="1">
        <v>3.0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6.0</v>
      </c>
      <c r="C37" s="1">
        <v>15.0</v>
      </c>
      <c r="D37" s="1">
        <v>15.0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>
        <v>40.0</v>
      </c>
      <c r="C38" s="1">
        <v>0.0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>
        <v>0.0</v>
      </c>
      <c r="C39" s="1">
        <v>3.0</v>
      </c>
      <c r="D39" s="1">
        <v>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1">
        <v>2.0</v>
      </c>
      <c r="C2" s="1">
        <v>1.0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>
        <v>2.0</v>
      </c>
      <c r="C3" s="1">
        <v>1.0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</v>
      </c>
      <c r="B4" s="1">
        <v>0.0</v>
      </c>
      <c r="C4" s="1">
        <v>5.0</v>
      </c>
      <c r="D4" s="1">
        <v>16.0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</v>
      </c>
      <c r="B5" s="1">
        <v>2.0</v>
      </c>
      <c r="C5" s="1">
        <v>1.0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</v>
      </c>
      <c r="B6" s="1">
        <v>4.0</v>
      </c>
      <c r="C6" s="1">
        <v>10.0</v>
      </c>
      <c r="D6" s="1">
        <v>10.0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</v>
      </c>
      <c r="B7" s="1">
        <v>2.0</v>
      </c>
      <c r="C7" s="1">
        <v>13.0</v>
      </c>
      <c r="D7" s="1">
        <v>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</v>
      </c>
      <c r="B8" s="1">
        <v>0.0</v>
      </c>
      <c r="C8" s="1">
        <v>5.0</v>
      </c>
      <c r="D8" s="1">
        <v>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</v>
      </c>
      <c r="B9" s="1">
        <v>6.0</v>
      </c>
      <c r="C9" s="1">
        <v>24.0</v>
      </c>
      <c r="D9" s="1">
        <v>19.0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</v>
      </c>
      <c r="B10" s="1">
        <v>-4.0</v>
      </c>
      <c r="C10" s="1">
        <v>-23.0</v>
      </c>
      <c r="D10" s="1">
        <v>-15.0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</v>
      </c>
      <c r="B11" s="1">
        <v>-71.0</v>
      </c>
      <c r="C11" s="1">
        <v>-2.0</v>
      </c>
      <c r="D11" s="1">
        <v>-39.0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</v>
      </c>
      <c r="B12" s="1">
        <v>-71.0</v>
      </c>
      <c r="C12" s="1">
        <v>-2.0</v>
      </c>
      <c r="D12" s="1">
        <v>-39.0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</v>
      </c>
      <c r="B13" s="1">
        <v>-59.0</v>
      </c>
      <c r="C13" s="1">
        <v>75.0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</v>
      </c>
      <c r="B14" s="1">
        <v>-64.0</v>
      </c>
      <c r="C14" s="1">
        <v>50.0</v>
      </c>
      <c r="D14" s="1">
        <v>-58.0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</v>
      </c>
      <c r="B15" s="1">
        <v>-64.0</v>
      </c>
      <c r="C15" s="1">
        <v>50.0</v>
      </c>
      <c r="D15" s="1">
        <v>-58.0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</v>
      </c>
      <c r="B16" s="1">
        <v>0.0</v>
      </c>
      <c r="C16" s="1">
        <v>200.0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1">
        <v>-64.0</v>
      </c>
      <c r="C17" s="1">
        <v>50.0</v>
      </c>
      <c r="D17" s="1">
        <v>-58.0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-64.0</v>
      </c>
      <c r="C18" s="1">
        <v>50.0</v>
      </c>
      <c r="D18" s="1">
        <v>-58.0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-64.0</v>
      </c>
      <c r="C19" s="1">
        <v>50.0</v>
      </c>
      <c r="D19" s="1">
        <v>-58.0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>
        <v>-64.0</v>
      </c>
      <c r="C20" s="1">
        <v>50.0</v>
      </c>
      <c r="D20" s="1">
        <v>-58.0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1">
        <v>-64.0</v>
      </c>
      <c r="C21" s="1">
        <v>50.0</v>
      </c>
      <c r="D21" s="1">
        <v>-58.0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101</v>
      </c>
      <c r="B23" s="1" t="s">
        <v>102</v>
      </c>
      <c r="C23" s="1" t="s">
        <v>103</v>
      </c>
      <c r="D23" s="1" t="s">
        <v>104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</v>
      </c>
      <c r="B24" s="1" t="s">
        <v>102</v>
      </c>
      <c r="C24" s="1" t="s">
        <v>103</v>
      </c>
      <c r="D24" s="1" t="s">
        <v>104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</v>
      </c>
      <c r="B25" s="1">
        <v>100.0</v>
      </c>
      <c r="C25" s="1">
        <v>100.0</v>
      </c>
      <c r="D25" s="1">
        <v>100.0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</v>
      </c>
      <c r="B26" s="1" t="s">
        <v>102</v>
      </c>
      <c r="C26" s="1" t="s">
        <v>103</v>
      </c>
      <c r="D26" s="1" t="s">
        <v>104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108</v>
      </c>
      <c r="B27" s="1" t="s">
        <v>102</v>
      </c>
      <c r="C27" s="1" t="s">
        <v>103</v>
      </c>
      <c r="D27" s="1" t="s">
        <v>104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109</v>
      </c>
      <c r="B28" s="1">
        <v>100.0</v>
      </c>
      <c r="C28" s="1">
        <v>100.0</v>
      </c>
      <c r="D28" s="1">
        <v>100.0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110</v>
      </c>
      <c r="B29" s="1" t="s">
        <v>111</v>
      </c>
      <c r="C29" s="1" t="s">
        <v>112</v>
      </c>
      <c r="D29" s="1" t="s">
        <v>113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114</v>
      </c>
      <c r="B30" s="1" t="s">
        <v>111</v>
      </c>
      <c r="C30" s="1" t="s">
        <v>112</v>
      </c>
      <c r="D30" s="1" t="s">
        <v>113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115</v>
      </c>
      <c r="B32" s="1">
        <v>-4.0</v>
      </c>
      <c r="C32" s="1">
        <v>-23.0</v>
      </c>
      <c r="D32" s="1">
        <v>-15.0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116</v>
      </c>
      <c r="B33" s="1">
        <v>-4.0</v>
      </c>
      <c r="C33" s="1">
        <v>-23.0</v>
      </c>
      <c r="D33" s="1">
        <v>-15.0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117</v>
      </c>
      <c r="B34" s="1">
        <v>-4.0</v>
      </c>
      <c r="C34" s="1">
        <v>-23.0</v>
      </c>
      <c r="D34" s="1">
        <v>-15.0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118</v>
      </c>
      <c r="B35" s="1">
        <v>0.0</v>
      </c>
      <c r="C35" s="1" t="s">
        <v>119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120</v>
      </c>
      <c r="B36" s="1">
        <v>-40.0</v>
      </c>
      <c r="C36" s="1">
        <v>31.0</v>
      </c>
      <c r="D36" s="1">
        <v>-36.0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121</v>
      </c>
      <c r="B37" s="1">
        <v>65.0</v>
      </c>
      <c r="C37" s="1">
        <v>0.0</v>
      </c>
      <c r="D37" s="1">
        <v>39.0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123</v>
      </c>
      <c r="B39" s="1">
        <v>41.0</v>
      </c>
      <c r="C39" s="1">
        <v>62.0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124</v>
      </c>
      <c r="B40" s="1">
        <v>3.0</v>
      </c>
      <c r="C40" s="1">
        <v>10.0</v>
      </c>
      <c r="D40" s="1">
        <v>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125</v>
      </c>
      <c r="B41" s="1">
        <v>2.0</v>
      </c>
      <c r="C41" s="1">
        <v>13.0</v>
      </c>
      <c r="D41" s="1">
        <v>9.0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0.0</v>
      </c>
      <c r="C3" s="1" t="s">
        <v>128</v>
      </c>
      <c r="D3" s="1" t="s">
        <v>129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0.0</v>
      </c>
      <c r="C4" s="1" t="s">
        <v>131</v>
      </c>
      <c r="D4" s="1" t="s">
        <v>132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0.0</v>
      </c>
      <c r="C5" s="1" t="s">
        <v>134</v>
      </c>
      <c r="D5" s="1" t="s">
        <v>135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0.0</v>
      </c>
      <c r="C6" s="1" t="s">
        <v>134</v>
      </c>
      <c r="D6" s="1" t="s">
        <v>135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100.0</v>
      </c>
      <c r="C8" s="1" t="s">
        <v>139</v>
      </c>
      <c r="D8" s="1" t="s">
        <v>140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 t="s">
        <v>142</v>
      </c>
      <c r="C9" s="1" t="s">
        <v>143</v>
      </c>
      <c r="D9" s="1" t="s">
        <v>144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 t="s">
        <v>146</v>
      </c>
      <c r="C10" s="1">
        <v>0.0</v>
      </c>
      <c r="D10" s="1" t="s">
        <v>147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 t="s">
        <v>149</v>
      </c>
      <c r="C11" s="1">
        <v>0.0</v>
      </c>
      <c r="D11" s="1" t="s">
        <v>150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 t="s">
        <v>149</v>
      </c>
      <c r="C12" s="1">
        <v>0.0</v>
      </c>
      <c r="D12" s="1" t="s">
        <v>150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0.0</v>
      </c>
      <c r="D16" s="1" t="s">
        <v>156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 t="s">
        <v>158</v>
      </c>
      <c r="D17" s="1" t="s">
        <v>159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 t="s">
        <v>161</v>
      </c>
      <c r="D18" s="1" t="s">
        <v>162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0.0</v>
      </c>
      <c r="C20" s="1" t="s">
        <v>164</v>
      </c>
      <c r="D20" s="1" t="s">
        <v>165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 t="s">
        <v>167</v>
      </c>
      <c r="D21" s="1" t="s">
        <v>168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0.0</v>
      </c>
      <c r="C22" s="1">
        <v>0.0</v>
      </c>
      <c r="D22" s="1" t="s">
        <v>170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172</v>
      </c>
      <c r="B24" s="1" t="s">
        <v>173</v>
      </c>
      <c r="C24" s="1" t="s">
        <v>174</v>
      </c>
      <c r="D24" s="1" t="s">
        <v>175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176</v>
      </c>
      <c r="B25" s="1" t="s">
        <v>177</v>
      </c>
      <c r="C25" s="1" t="s">
        <v>178</v>
      </c>
      <c r="D25" s="1" t="s">
        <v>179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180</v>
      </c>
      <c r="B26" s="1" t="s">
        <v>181</v>
      </c>
      <c r="C26" s="1" t="s">
        <v>182</v>
      </c>
      <c r="D26" s="1" t="s">
        <v>183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184</v>
      </c>
      <c r="B27" s="1">
        <v>0.0</v>
      </c>
      <c r="C27" s="1">
        <v>0.0</v>
      </c>
      <c r="D27" s="1" t="s">
        <v>185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186</v>
      </c>
      <c r="B28" s="1">
        <v>0.0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188</v>
      </c>
      <c r="B30" s="1" t="s">
        <v>189</v>
      </c>
      <c r="C30" s="1" t="s">
        <v>190</v>
      </c>
      <c r="D30" s="1" t="s">
        <v>191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192</v>
      </c>
      <c r="B31" s="1" t="s">
        <v>193</v>
      </c>
      <c r="C31" s="1" t="s">
        <v>194</v>
      </c>
      <c r="D31" s="1" t="s">
        <v>195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196</v>
      </c>
      <c r="B32" s="1" t="s">
        <v>189</v>
      </c>
      <c r="C32" s="1" t="s">
        <v>197</v>
      </c>
      <c r="D32" s="1" t="s">
        <v>198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199</v>
      </c>
      <c r="B33" s="1" t="s">
        <v>193</v>
      </c>
      <c r="C33" s="1" t="s">
        <v>200</v>
      </c>
      <c r="D33" s="1" t="s">
        <v>201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202</v>
      </c>
      <c r="B34" s="1" t="s">
        <v>203</v>
      </c>
      <c r="C34" s="1" t="s">
        <v>204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205</v>
      </c>
      <c r="B35" s="1" t="s">
        <v>206</v>
      </c>
      <c r="C35" s="1" t="s">
        <v>207</v>
      </c>
      <c r="D35" s="1" t="s">
        <v>111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208</v>
      </c>
      <c r="B36" s="1" t="s">
        <v>209</v>
      </c>
      <c r="C36" s="1" t="s">
        <v>210</v>
      </c>
      <c r="D36" s="1" t="s">
        <v>111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211</v>
      </c>
      <c r="B37" s="1" t="s">
        <v>212</v>
      </c>
      <c r="C37" s="1" t="s">
        <v>213</v>
      </c>
      <c r="D37" s="1" t="s">
        <v>111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214</v>
      </c>
      <c r="B38" s="1" t="s">
        <v>215</v>
      </c>
      <c r="C38" s="1" t="s">
        <v>216</v>
      </c>
      <c r="D38" s="1" t="s">
        <v>217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218</v>
      </c>
      <c r="B39" s="1" t="s">
        <v>219</v>
      </c>
      <c r="C39" s="1" t="s">
        <v>220</v>
      </c>
      <c r="D39" s="1" t="s">
        <v>221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222</v>
      </c>
      <c r="B40" s="1" t="s">
        <v>223</v>
      </c>
      <c r="C40" s="1" t="s">
        <v>216</v>
      </c>
      <c r="D40" s="1" t="s">
        <v>217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224</v>
      </c>
      <c r="B41" s="1" t="s">
        <v>225</v>
      </c>
      <c r="C41" s="1" t="s">
        <v>220</v>
      </c>
      <c r="D41" s="1" t="s">
        <v>221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>
        <v>0.0</v>
      </c>
      <c r="C43" s="1">
        <v>0.0</v>
      </c>
      <c r="D43" s="1" t="s">
        <v>228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229</v>
      </c>
      <c r="B44" s="1">
        <v>0.0</v>
      </c>
      <c r="C44" s="1">
        <v>0.0</v>
      </c>
      <c r="D44" s="1" t="s">
        <v>230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231</v>
      </c>
      <c r="B45" s="1">
        <v>0.0</v>
      </c>
      <c r="C45" s="1" t="s">
        <v>232</v>
      </c>
      <c r="D45" s="1" t="s">
        <v>233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234</v>
      </c>
      <c r="B46" s="1">
        <v>0.0</v>
      </c>
      <c r="C46" s="1" t="s">
        <v>235</v>
      </c>
      <c r="D46" s="1" t="s">
        <v>236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0.0</v>
      </c>
      <c r="C47" s="1" t="s">
        <v>235</v>
      </c>
      <c r="D47" s="1" t="s">
        <v>236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0.0</v>
      </c>
      <c r="C48" s="1" t="s">
        <v>239</v>
      </c>
      <c r="D48" s="1" t="s">
        <v>240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241</v>
      </c>
      <c r="B49" s="1">
        <v>0.0</v>
      </c>
      <c r="C49" s="1" t="s">
        <v>239</v>
      </c>
      <c r="D49" s="1" t="s">
        <v>240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242</v>
      </c>
      <c r="B50" s="1">
        <v>0.0</v>
      </c>
      <c r="C50" s="1" t="s">
        <v>239</v>
      </c>
      <c r="D50" s="1" t="s">
        <v>240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243</v>
      </c>
      <c r="B51" s="1">
        <v>0.0</v>
      </c>
      <c r="C51" s="1" t="s">
        <v>239</v>
      </c>
      <c r="D51" s="1" t="s">
        <v>240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0.0</v>
      </c>
      <c r="C52" s="1">
        <v>0.0</v>
      </c>
      <c r="D52" s="1" t="s">
        <v>245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246</v>
      </c>
      <c r="B53" s="1">
        <v>0.0</v>
      </c>
      <c r="C53" s="1" t="s">
        <v>247</v>
      </c>
      <c r="D53" s="1" t="s">
        <v>248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0.0</v>
      </c>
      <c r="C54" s="1" t="s">
        <v>250</v>
      </c>
      <c r="D54" s="1" t="s">
        <v>251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252</v>
      </c>
      <c r="B55" s="1">
        <v>0.0</v>
      </c>
      <c r="C55" s="1" t="s">
        <v>253</v>
      </c>
      <c r="D55" s="1" t="s">
        <v>254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255</v>
      </c>
      <c r="B56" s="1">
        <v>0.0</v>
      </c>
      <c r="C56" s="1" t="s">
        <v>253</v>
      </c>
      <c r="D56" s="1" t="s">
        <v>254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256</v>
      </c>
      <c r="B57" s="1">
        <v>0.0</v>
      </c>
      <c r="C57" s="1" t="s">
        <v>257</v>
      </c>
      <c r="D57" s="1" t="s">
        <v>258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259</v>
      </c>
      <c r="B58" s="1">
        <v>0.0</v>
      </c>
      <c r="C58" s="1" t="s">
        <v>260</v>
      </c>
      <c r="D58" s="1" t="s">
        <v>261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262</v>
      </c>
      <c r="B59" s="1">
        <v>0.0</v>
      </c>
      <c r="C59" s="1">
        <v>0.0</v>
      </c>
      <c r="D59" s="1">
        <v>0.0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263</v>
      </c>
      <c r="B60" s="1">
        <v>0.0</v>
      </c>
      <c r="C60" s="1">
        <v>0.0</v>
      </c>
      <c r="D60" s="1" t="s">
        <v>264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266</v>
      </c>
      <c r="B62" s="1">
        <v>0.0</v>
      </c>
      <c r="C62" s="1">
        <v>0.0</v>
      </c>
      <c r="D62" s="1" t="s">
        <v>267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0.0</v>
      </c>
      <c r="C63" s="1">
        <v>0.0</v>
      </c>
      <c r="D63" s="1" t="s">
        <v>269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270</v>
      </c>
      <c r="B64" s="1">
        <v>0.0</v>
      </c>
      <c r="C64" s="1">
        <v>0.0</v>
      </c>
      <c r="D64" s="1" t="s">
        <v>269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271</v>
      </c>
      <c r="B65" s="1">
        <v>0.0</v>
      </c>
      <c r="C65" s="1">
        <v>0.0</v>
      </c>
      <c r="D65" s="1" t="s">
        <v>272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273</v>
      </c>
      <c r="B66" s="1">
        <v>0.0</v>
      </c>
      <c r="C66" s="1">
        <v>0.0</v>
      </c>
      <c r="D66" s="1" t="s">
        <v>272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274</v>
      </c>
      <c r="B67" s="1">
        <v>0.0</v>
      </c>
      <c r="C67" s="1">
        <v>0.0</v>
      </c>
      <c r="D67" s="1">
        <v>-5.0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275</v>
      </c>
      <c r="B68" s="1">
        <v>0.0</v>
      </c>
      <c r="C68" s="1">
        <v>0.0</v>
      </c>
      <c r="D68" s="1" t="s">
        <v>272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276</v>
      </c>
      <c r="B69" s="1">
        <v>0.0</v>
      </c>
      <c r="C69" s="1">
        <v>0.0</v>
      </c>
      <c r="D69" s="1" t="s">
        <v>277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278</v>
      </c>
      <c r="B70" s="1">
        <v>0.0</v>
      </c>
      <c r="C70" s="1">
        <v>0.0</v>
      </c>
      <c r="D70" s="1" t="s">
        <v>279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280</v>
      </c>
      <c r="B71" s="1">
        <v>0.0</v>
      </c>
      <c r="C71" s="1">
        <v>0.0</v>
      </c>
      <c r="D71" s="1" t="s">
        <v>281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282</v>
      </c>
      <c r="B72" s="1">
        <v>0.0</v>
      </c>
      <c r="C72" s="1">
        <v>0.0</v>
      </c>
      <c r="D72" s="1" t="s">
        <v>281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283</v>
      </c>
      <c r="B73" s="1">
        <v>0.0</v>
      </c>
      <c r="C73" s="1">
        <v>0.0</v>
      </c>
      <c r="D73" s="1" t="s">
        <v>284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285</v>
      </c>
      <c r="B74" s="1">
        <v>0.0</v>
      </c>
      <c r="C74" s="1">
        <v>0.0</v>
      </c>
      <c r="D74" s="1" t="s">
        <v>286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287</v>
      </c>
      <c r="C1" s="1" t="s">
        <v>288</v>
      </c>
      <c r="D1" s="1" t="s">
        <v>289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290</v>
      </c>
      <c r="B2" s="1" t="s">
        <v>291</v>
      </c>
      <c r="C2" s="1" t="s">
        <v>292</v>
      </c>
      <c r="D2" s="1" t="s">
        <v>293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294</v>
      </c>
      <c r="B3" s="1" t="s">
        <v>295</v>
      </c>
      <c r="C3" s="1" t="s">
        <v>296</v>
      </c>
      <c r="D3" s="1" t="s">
        <v>297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298</v>
      </c>
      <c r="B4" s="1" t="s">
        <v>299</v>
      </c>
      <c r="C4" s="1" t="s">
        <v>300</v>
      </c>
      <c r="D4" s="1" t="s">
        <v>301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294</v>
      </c>
      <c r="B5" s="1" t="s">
        <v>295</v>
      </c>
      <c r="C5" s="1" t="s">
        <v>302</v>
      </c>
      <c r="D5" s="1" t="s">
        <v>303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305</v>
      </c>
      <c r="C6" s="1" t="s">
        <v>306</v>
      </c>
      <c r="D6" s="1" t="s">
        <v>307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308</v>
      </c>
      <c r="B7" s="1" t="s">
        <v>309</v>
      </c>
      <c r="C7" s="1" t="s">
        <v>310</v>
      </c>
      <c r="D7" s="1" t="s">
        <v>311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312</v>
      </c>
      <c r="B8" s="1" t="s">
        <v>295</v>
      </c>
      <c r="C8" s="1" t="s">
        <v>313</v>
      </c>
      <c r="D8" s="1" t="s">
        <v>314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319</v>
      </c>
      <c r="B10" s="1" t="s">
        <v>320</v>
      </c>
      <c r="C10" s="1" t="s">
        <v>321</v>
      </c>
      <c r="D10" s="1" t="s">
        <v>322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324</v>
      </c>
      <c r="C12" s="1" t="s">
        <v>328</v>
      </c>
      <c r="D12" s="1" t="s">
        <v>329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295</v>
      </c>
      <c r="C13" s="1" t="s">
        <v>331</v>
      </c>
      <c r="D13" s="1" t="s">
        <v>332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333</v>
      </c>
      <c r="B14" s="1" t="s">
        <v>295</v>
      </c>
      <c r="C14" s="1" t="s">
        <v>334</v>
      </c>
      <c r="D14" s="1" t="s">
        <v>334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295</v>
      </c>
      <c r="C15" s="1" t="s">
        <v>295</v>
      </c>
      <c r="D15" s="1" t="s">
        <v>295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295</v>
      </c>
      <c r="C16" s="1" t="s">
        <v>295</v>
      </c>
      <c r="D16" s="1" t="s">
        <v>295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337</v>
      </c>
      <c r="B17" s="1" t="s">
        <v>338</v>
      </c>
      <c r="C17" s="1" t="s">
        <v>339</v>
      </c>
      <c r="D17" s="1" t="s">
        <v>340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341</v>
      </c>
      <c r="B18" s="1" t="s">
        <v>295</v>
      </c>
      <c r="C18" s="1" t="s">
        <v>295</v>
      </c>
      <c r="D18" s="1" t="s">
        <v>295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342</v>
      </c>
      <c r="B19" s="1" t="s">
        <v>343</v>
      </c>
      <c r="C19" s="1" t="s">
        <v>344</v>
      </c>
      <c r="D19" s="1" t="s">
        <v>345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346</v>
      </c>
      <c r="B20" s="1" t="s">
        <v>347</v>
      </c>
      <c r="C20" s="1" t="s">
        <v>348</v>
      </c>
      <c r="D20" s="1" t="s">
        <v>349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350</v>
      </c>
      <c r="B21" s="1" t="s">
        <v>351</v>
      </c>
      <c r="C21" s="1" t="s">
        <v>352</v>
      </c>
      <c r="D21" s="1" t="s">
        <v>353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354</v>
      </c>
      <c r="B22" s="1" t="s">
        <v>355</v>
      </c>
      <c r="C22" s="1" t="s">
        <v>356</v>
      </c>
      <c r="D22" s="1" t="s">
        <v>357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358</v>
      </c>
      <c r="B23" s="1" t="s">
        <v>359</v>
      </c>
      <c r="C23" s="1" t="s">
        <v>360</v>
      </c>
      <c r="D23" s="1" t="s">
        <v>361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362</v>
      </c>
      <c r="B24" s="1" t="s">
        <v>363</v>
      </c>
      <c r="C24" s="1" t="s">
        <v>364</v>
      </c>
      <c r="D24" s="1" t="s">
        <v>365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366</v>
      </c>
      <c r="B25" s="1" t="s">
        <v>367</v>
      </c>
      <c r="C25" s="1" t="s">
        <v>367</v>
      </c>
      <c r="D25" s="1" t="s">
        <v>368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369</v>
      </c>
      <c r="B26" s="1" t="s">
        <v>370</v>
      </c>
      <c r="C26" s="1" t="s">
        <v>371</v>
      </c>
      <c r="D26" s="1" t="s">
        <v>372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373</v>
      </c>
      <c r="B2" s="1" t="s">
        <v>374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375</v>
      </c>
      <c r="B3" s="1" t="s">
        <v>376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377</v>
      </c>
      <c r="B4" s="1" t="s">
        <v>378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379</v>
      </c>
      <c r="B5" s="1" t="s">
        <v>380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381</v>
      </c>
      <c r="B6" s="1" t="s">
        <v>382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383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384</v>
      </c>
      <c r="B8" s="1" t="s">
        <v>385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386</v>
      </c>
      <c r="B9" s="4" t="s">
        <v>387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388</v>
      </c>
      <c r="B10" s="1" t="s">
        <v>389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390</v>
      </c>
      <c r="B11" s="1" t="s">
        <v>391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392</v>
      </c>
      <c r="B12" s="1" t="s">
        <v>389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393</v>
      </c>
      <c r="B13" s="1" t="s">
        <v>394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395</v>
      </c>
      <c r="B14" s="1" t="s">
        <v>396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397</v>
      </c>
      <c r="B15" s="1" t="s">
        <v>394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398</v>
      </c>
      <c r="B16" s="1" t="s">
        <v>399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400</v>
      </c>
      <c r="B17" s="1" t="s">
        <v>401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402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403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404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405</v>
      </c>
      <c r="B21" s="1">
        <v>35.22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406</v>
      </c>
      <c r="B22" s="1">
        <v>34.8252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407</v>
      </c>
      <c r="B23" s="1">
        <v>33.56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408</v>
      </c>
      <c r="B24" s="1">
        <v>34.87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409</v>
      </c>
      <c r="B25" s="1">
        <v>35.22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410</v>
      </c>
      <c r="B26" s="1">
        <v>34.8252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411</v>
      </c>
      <c r="B27" s="1">
        <v>33.56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412</v>
      </c>
      <c r="B28" s="1">
        <v>34.87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413</v>
      </c>
      <c r="B29" s="1">
        <v>5.593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414</v>
      </c>
      <c r="B30" s="1">
        <v>5465392.0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415</v>
      </c>
      <c r="B31" s="1">
        <v>5465392.0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416</v>
      </c>
      <c r="B32" s="1">
        <v>3.9344391E7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417</v>
      </c>
      <c r="B33" s="1">
        <v>6081690.0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418</v>
      </c>
      <c r="B34" s="1">
        <v>6081690.0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419</v>
      </c>
      <c r="B35" s="1">
        <v>34.45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420</v>
      </c>
      <c r="B36" s="1">
        <v>34.64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421</v>
      </c>
      <c r="B37" s="1">
        <v>3100.0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422</v>
      </c>
      <c r="B38" s="1">
        <v>6100.0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423</v>
      </c>
      <c r="B39" s="1">
        <v>7.492555264E9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424</v>
      </c>
      <c r="B40" s="1">
        <v>11.75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425</v>
      </c>
      <c r="B41" s="1">
        <v>79.38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426</v>
      </c>
      <c r="B42" s="1">
        <v>2223.4421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427</v>
      </c>
      <c r="B43" s="1">
        <v>34.3108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428</v>
      </c>
      <c r="B44" s="1">
        <v>33.226425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429</v>
      </c>
      <c r="B45" s="1" t="s">
        <v>430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431</v>
      </c>
      <c r="B46" s="1">
        <v>6.827609088E9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432</v>
      </c>
      <c r="B47" s="1">
        <v>8.6380322E7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433</v>
      </c>
      <c r="B48" s="1">
        <v>2.16924E8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434</v>
      </c>
      <c r="B49" s="1">
        <v>9243390.0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435</v>
      </c>
      <c r="B50" s="1">
        <v>1.7550534E7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436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437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438</v>
      </c>
      <c r="B53" s="1">
        <v>0.042600002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439</v>
      </c>
      <c r="B54" s="1">
        <v>0.53580004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440</v>
      </c>
      <c r="B55" s="1">
        <v>0.06985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441</v>
      </c>
      <c r="B56" s="1">
        <v>0.57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442</v>
      </c>
      <c r="B57" s="1">
        <v>0.0669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443</v>
      </c>
      <c r="B58" s="1">
        <v>2.16924E8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444</v>
      </c>
      <c r="B59" s="1">
        <v>3.809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445</v>
      </c>
      <c r="B60" s="1">
        <v>9.067997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446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447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448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449</v>
      </c>
      <c r="B64" s="1">
        <v>-3.72393792E8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450</v>
      </c>
      <c r="B65" s="1">
        <v>-0.42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451</v>
      </c>
      <c r="B66" s="1">
        <v>2026.117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452</v>
      </c>
      <c r="B67" s="1">
        <v>-47.873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453</v>
      </c>
      <c r="B68" s="1">
        <v>1.0815604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454</v>
      </c>
      <c r="B69" s="1">
        <v>0.23806548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455</v>
      </c>
      <c r="B70" s="1" t="s">
        <v>456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457</v>
      </c>
      <c r="B71" s="1" t="s">
        <v>458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459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460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461</v>
      </c>
      <c r="B74" s="1" t="s">
        <v>462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463</v>
      </c>
      <c r="B75" s="1" t="s">
        <v>464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465</v>
      </c>
      <c r="B76" s="1">
        <v>1.6330086E9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466</v>
      </c>
      <c r="B77" s="1" t="s">
        <v>467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468</v>
      </c>
      <c r="B78" s="1" t="s">
        <v>469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470</v>
      </c>
      <c r="B79" s="1" t="s">
        <v>471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472</v>
      </c>
      <c r="B80" s="1" t="s">
        <v>473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474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475</v>
      </c>
      <c r="B82" s="1">
        <v>34.54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476</v>
      </c>
      <c r="B83" s="1" t="s">
        <v>477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478</v>
      </c>
      <c r="B84" s="1">
        <v>6.72878208E8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479</v>
      </c>
      <c r="B85" s="1">
        <v>3.104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480</v>
      </c>
      <c r="B86" s="1">
        <v>-1.42618E8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481</v>
      </c>
      <c r="B87" s="1">
        <v>1.23426E7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482</v>
      </c>
      <c r="B88" s="1">
        <v>46.849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483</v>
      </c>
      <c r="B89" s="1">
        <v>47.492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484</v>
      </c>
      <c r="B90" s="1">
        <v>3369800.0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485</v>
      </c>
      <c r="B91" s="1">
        <v>1.512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486</v>
      </c>
      <c r="B92" s="1">
        <v>0.023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487</v>
      </c>
      <c r="B93" s="1">
        <v>-0.21323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488</v>
      </c>
      <c r="B94" s="1">
        <v>-0.98134005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489</v>
      </c>
      <c r="B95" s="1">
        <v>-3.4446488E7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490</v>
      </c>
      <c r="B96" s="1">
        <v>-5.19063E7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491</v>
      </c>
      <c r="B97" s="1">
        <v>-0.056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492</v>
      </c>
      <c r="B98" s="1">
        <v>0.91275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493</v>
      </c>
      <c r="B99" s="1">
        <v>-20.84469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494</v>
      </c>
      <c r="B100" s="1" t="s">
        <v>430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495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-66.0</v>
      </c>
      <c r="D3" s="1">
        <v>-1.0</v>
      </c>
      <c r="E3" s="1">
        <f>IF(D3*FORECAST(E2,B3:D3,B2:D2)&gt;0,FORECAST(E2,B3:D3,B2:D2),D3)*$X$1</f>
        <v>-23.33333333</v>
      </c>
      <c r="F3" s="1">
        <f>IF(E3*FORECAST(F2,B3:E3,B2:E2)&gt;0,FORECAST(F2,B3:E3,B2:E2),E3)*$X$1</f>
        <v>-23.83333333</v>
      </c>
      <c r="G3" s="1">
        <f>IF(F3*FORECAST(G2,B3:F3,B2:F2)&gt;0,FORECAST(G2,B3:F3,B2:F2),F3)*$X$1</f>
        <v>-24.33333333</v>
      </c>
      <c r="H3" s="1">
        <f>IF(G3*FORECAST(H2,B3:G3,B2:G2)&gt;0,FORECAST(H2,B3:G3,B2:G2),G3)*$X$1</f>
        <v>-24.83333333</v>
      </c>
      <c r="I3" s="1">
        <f>IF(H3*FORECAST(I2,B3:H3,B2:H2)&gt;0,FORECAST(I2,B3:H3,B2:H2),H3)*$X$1</f>
        <v>-25.33333333</v>
      </c>
      <c r="J3" s="1">
        <f>IF(I3*FORECAST(J2,B3:I3,B2:I2)&gt;0,FORECAST(J2,B3:I3,B2:I2),I3)*$X$1</f>
        <v>-25.83333333</v>
      </c>
      <c r="K3" s="1">
        <f>IF(J3*FORECAST(K2,B3:J3,B2:J2)&gt;0,FORECAST(K2,B3:J3,B2:J2),J3)*$X$1</f>
        <v>-26.33333333</v>
      </c>
      <c r="L3" s="5">
        <f>IF(K3*FORECAST(L2,B3:K3,B2:K2)&gt;0,FORECAST(L2,B3:K3,B2:K2),K3)*$X$1</f>
        <v>-26.83333333</v>
      </c>
      <c r="M3" s="5">
        <f>IF(L3*FORECAST(M2,B3:L3,B2:L2)&gt;0,FORECAST(M2,B3:L3,B2:L2),L3)*$X$1</f>
        <v>-27.33333333</v>
      </c>
      <c r="N3" s="5">
        <f>IF(M3*FORECAST(N2,B3:M3,B2:M2)&gt;0,FORECAST(N2,B3:M3,B2:M2),M3)*$X$1</f>
        <v>-27.83333333</v>
      </c>
      <c r="O3" s="5">
        <f>IF(N3*FORECAST(O2,B3:N3,B2:N2)&gt;0,FORECAST(O2,B3:N3,B2:N2),N3)*$X$1</f>
        <v>-28.33333333</v>
      </c>
      <c r="P3" s="5">
        <f>IF(O3*FORECAST(P2,B3:O3,B2:O2)&gt;0,FORECAST(P2,B3:O3,B2:O2),O3)*$X$1</f>
        <v>-28.83333333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-16.0</v>
      </c>
      <c r="C4" s="1">
        <v>-5.0</v>
      </c>
      <c r="D4" s="1">
        <v>43.0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496</v>
      </c>
      <c r="B5" s="1">
        <v>100.0</v>
      </c>
      <c r="C5" s="1">
        <v>100.0</v>
      </c>
      <c r="D5" s="1">
        <v>100.0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497</v>
      </c>
      <c r="L7" s="1">
        <f>IF(P3*FORECAST(P2,B3:P3,B2:P2)&gt;0,FORECAST(P2,B3:P3,B2:P2),O3)*$X$1 * (1+0.02)/(0.0789-0.02)</f>
        <v>-499.3208829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498</v>
      </c>
      <c r="L8" s="6">
        <f t="array" ref="L8">NPV(0.0789,F3:P3)</f>
        <v>-186.3062715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499</v>
      </c>
      <c r="L9" s="6">
        <f t="array" ref="L9">NPV(0.0789,F16:P16)</f>
        <v>-216.5641702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500</v>
      </c>
      <c r="L10" s="6">
        <f>L8 + L9</f>
        <v>-402.8704417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501</v>
      </c>
      <c r="L12" s="6">
        <f>L10 - L11</f>
        <v>-445.8704417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502</v>
      </c>
      <c r="L13" s="1">
        <v>100.0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-4.458704417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-499.3208829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-64.0</v>
      </c>
      <c r="C3" s="1">
        <v>50.0</v>
      </c>
      <c r="D3" s="1">
        <v>-58.0</v>
      </c>
      <c r="E3" s="1">
        <f>IF(D3*FORECAST(E2,B3:D3,B2:D2)&gt;0,FORECAST(E2,B3:D3,B2:D2),D3)*$X$1</f>
        <v>-18</v>
      </c>
      <c r="F3" s="1">
        <f>IF(E3*FORECAST(F2,B3:E3,B2:E2)&gt;0,FORECAST(F2,B3:E3,B2:E2),E3)*$X$1</f>
        <v>-15</v>
      </c>
      <c r="G3" s="1">
        <f>IF(F3*FORECAST(G2,B3:F3,B2:F2)&gt;0,FORECAST(G2,B3:F3,B2:F2),F3)*$X$1</f>
        <v>-12</v>
      </c>
      <c r="H3" s="1">
        <f>IF(G3*FORECAST(H2,B3:G3,B2:G2)&gt;0,FORECAST(H2,B3:G3,B2:G2),G3)*$X$1</f>
        <v>-9</v>
      </c>
      <c r="I3" s="1">
        <f>IF(H3*FORECAST(I2,B3:H3,B2:H2)&gt;0,FORECAST(I2,B3:H3,B2:H2),H3)*$X$1</f>
        <v>-6</v>
      </c>
      <c r="J3" s="1">
        <f>IF(I3*FORECAST(J2,B3:I3,B2:I2)&gt;0,FORECAST(J2,B3:I3,B2:I2),I3)*$X$1</f>
        <v>-3</v>
      </c>
      <c r="K3" s="1">
        <f>IF(J3*FORECAST(K2,B3:J3,B2:J2)&gt;0,FORECAST(K2,B3:J3,B2:J2),J3)*$X$1</f>
        <v>-3</v>
      </c>
      <c r="L3" s="5">
        <f>IF(K3*FORECAST(L2,B3:K3,B2:K2)&gt;0,FORECAST(L2,B3:K3,B2:K2),K3)*$X$1</f>
        <v>-3</v>
      </c>
      <c r="M3" s="5">
        <f>IF(L3*FORECAST(M2,B3:L3,B2:L2)&gt;0,FORECAST(M2,B3:L3,B2:L2),L3)*$X$1</f>
        <v>-3</v>
      </c>
      <c r="N3" s="5">
        <f>IF(M3*FORECAST(N2,B3:M3,B2:M2)&gt;0,FORECAST(N2,B3:M3,B2:M2),M3)*$X$1</f>
        <v>-3</v>
      </c>
      <c r="O3" s="5">
        <f>IF(N3*FORECAST(O2,B3:N3,B2:N2)&gt;0,FORECAST(O2,B3:N3,B2:N2),N3)*$X$1</f>
        <v>-3</v>
      </c>
      <c r="P3" s="5">
        <f>IF(O3*FORECAST(P2,B3:O3,B2:O2)&gt;0,FORECAST(P2,B3:O3,B2:O2),O3)*$X$1</f>
        <v>-3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-16.0</v>
      </c>
      <c r="C4" s="1">
        <v>-5.0</v>
      </c>
      <c r="D4" s="1">
        <v>43.0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496</v>
      </c>
      <c r="B5" s="1">
        <v>100.0</v>
      </c>
      <c r="C5" s="1">
        <v>100.0</v>
      </c>
      <c r="D5" s="1">
        <v>100.0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497</v>
      </c>
      <c r="L7" s="1">
        <f>IF(P3*FORECAST(P2,B3:P3,B2:P2)&gt;0,FORECAST(P2,B3:P3,B2:P2),O3)*$X$1 * (1+0.02)/(0.0789-0.02)</f>
        <v>-51.9524618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498</v>
      </c>
      <c r="L8" s="6">
        <f t="array" ref="L8">NPV(0.0789,F3:P3)</f>
        <v>-47.37756039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499</v>
      </c>
      <c r="L9" s="6">
        <f t="array" ref="L9">NPV(0.0789,F16:P16)</f>
        <v>-22.53268823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500</v>
      </c>
      <c r="L10" s="6">
        <f>L8 + L9</f>
        <v>-69.91024861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501</v>
      </c>
      <c r="L12" s="6">
        <f>L10 - L11</f>
        <v>-112.9102486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502</v>
      </c>
      <c r="L13" s="1">
        <v>100.0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-1.129102486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-51.9524618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