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<sst xmlns="http://schemas.openxmlformats.org/spreadsheetml/2006/main" count="797" uniqueCount="672">
  <si>
    <t>ticker</t>
  </si>
  <si>
    <t>CLXPF</t>
  </si>
  <si>
    <t>nombre</t>
  </si>
  <si>
    <t>CYBIN INC</t>
  </si>
  <si>
    <t>empresa</t>
  </si>
  <si>
    <t>Biotechnology &amp; Medical Research</t>
  </si>
  <si>
    <t>Open</t>
  </si>
  <si>
    <t>Target Price</t>
  </si>
  <si>
    <t>Upside</t>
  </si>
  <si>
    <t>-1933.26%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</si>
  <si>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</si>
  <si>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</si>
  <si>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</si>
  <si>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</si>
  <si>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</si>
  <si>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</si>
  <si>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</si>
  <si>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</si>
  <si>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-98.44%</t>
  </si>
  <si>
    <t>Total Assets Growth</t>
  </si>
  <si>
    <t>-98.91%</t>
  </si>
  <si>
    <t>Net Property, Plant and Equipment Growth</t>
  </si>
  <si>
    <t>-100.00%</t>
  </si>
  <si>
    <t>EBITDA Growth</t>
  </si>
  <si>
    <t>472.77%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</si>
  <si>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</si>
  <si>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</si>
  <si>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</si>
  <si>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</si>
  <si>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</si>
  <si>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</si>
  <si>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</si>
  <si>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</si>
  <si>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</si>
  <si>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</si>
  <si>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</si>
  <si>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</si>
  <si>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</si>
  <si>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</si>
  <si>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</si>
  <si>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</si>
  <si>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</si>
  <si>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</si>
  <si>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</si>
  <si>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</si>
  <si>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</si>
  <si>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</si>
  <si>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</si>
  <si>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</si>
  <si>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</si>
  <si>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</si>
  <si>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</si>
  <si>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</si>
  <si>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</si>
  <si>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</si>
  <si>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</si>
  <si>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</si>
  <si>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</si>
  <si>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</si>
  <si>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</si>
  <si>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</si>
  <si>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</si>
  <si>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</si>
  <si>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</si>
  <si>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</si>
  <si>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</si>
  <si>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</si>
  <si>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</si>
  <si>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</si>
  <si>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</si>
  <si>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</si>
  <si>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</si>
  <si>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</si>
  <si>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</si>
  <si>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</si>
  <si>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</si>
  <si>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</si>
  <si>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</si>
  <si>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</si>
  <si>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</si>
  <si>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</si>
  <si>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</si>
  <si>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</si>
  <si>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</si>
  <si>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</si>
  <si>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</si>
  <si>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</si>
  <si>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</si>
  <si>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</si>
  <si>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</si>
  <si>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</si>
  <si>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0.03</t>
  </si>
  <si>
    <t>22.13</t>
  </si>
  <si>
    <t>16.52</t>
  </si>
  <si>
    <t>9.13</t>
  </si>
  <si>
    <t>14.59</t>
  </si>
  <si>
    <t>Tangible Book Value</t>
  </si>
  <si>
    <t>Tangible Book Value Per Share</t>
  </si>
  <si>
    <t>15.69</t>
  </si>
  <si>
    <t>11.1</t>
  </si>
  <si>
    <t>3.4</t>
  </si>
  <si>
    <t>10.45</t>
  </si>
  <si>
    <t>Total Debt</t>
  </si>
  <si>
    <t>0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</si>
  <si>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</si>
  <si>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</si>
  <si>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</si>
  <si>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</si>
  <si>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</si>
  <si>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</si>
  <si>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</si>
  <si>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</si>
  <si>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</si>
  <si>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</si>
  <si>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</si>
  <si>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</si>
  <si>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</si>
  <si>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</si>
  <si>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</si>
  <si>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</si>
  <si>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</si>
  <si>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</si>
  <si>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</si>
  <si>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</si>
  <si>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</si>
  <si>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</si>
  <si>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</si>
  <si>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</si>
  <si>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</si>
  <si>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</si>
  <si>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</si>
  <si>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</si>
  <si>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-9.86</t>
  </si>
  <si>
    <t>-12.24</t>
  </si>
  <si>
    <t>-15.36</t>
  </si>
  <si>
    <t>-9.73</t>
  </si>
  <si>
    <t>-9.41</t>
  </si>
  <si>
    <t>Basic EPS - Continuing Operations</t>
  </si>
  <si>
    <t>Basic Weighted Average Shares Outstanding</t>
  </si>
  <si>
    <t>Net EPS - Diluted</t>
  </si>
  <si>
    <t>-9.88</t>
  </si>
  <si>
    <t>-9.5</t>
  </si>
  <si>
    <t>Diluted EPS - Continuing Operations</t>
  </si>
  <si>
    <t>Diluted Weighted Average Shares Outstanding</t>
  </si>
  <si>
    <t>Normalized Basic EPS</t>
  </si>
  <si>
    <t>-6.16</t>
  </si>
  <si>
    <t>-7.47</t>
  </si>
  <si>
    <t>-9.07</t>
  </si>
  <si>
    <t>-5.88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</si>
  <si>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</si>
  <si>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</si>
  <si>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</si>
  <si>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</si>
  <si>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</si>
  <si>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</si>
  <si>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</si>
  <si>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</si>
  <si>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</si>
  <si>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</si>
  <si>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</si>
  <si>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</si>
  <si>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Other (Total)</t>
  </si>
  <si>
    <t>Total Stock-Based Compensation</t>
  </si>
  <si>
    <t>Profitability</t>
  </si>
  <si>
    <t>Return on Assets</t>
  </si>
  <si>
    <t>-41.35</t>
  </si>
  <si>
    <t>-45.29</t>
  </si>
  <si>
    <t>-46.68</t>
  </si>
  <si>
    <t>-27.69</t>
  </si>
  <si>
    <t>Return on Total Capital</t>
  </si>
  <si>
    <t>-44.3</t>
  </si>
  <si>
    <t>-49.17</t>
  </si>
  <si>
    <t>-51.77</t>
  </si>
  <si>
    <t>-28.95</t>
  </si>
  <si>
    <t>Return On Equity %</t>
  </si>
  <si>
    <t>-73.59</t>
  </si>
  <si>
    <t>-83.35</t>
  </si>
  <si>
    <t>-76.36</t>
  </si>
  <si>
    <t>-45.91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</si>
  <si>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</si>
  <si>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</si>
  <si>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</si>
  <si>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</si>
  <si>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</si>
  <si>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</si>
  <si>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</si>
  <si>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</si>
  <si>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</si>
  <si>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</si>
  <si>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</si>
  <si>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</si>
  <si>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-663.67</t>
  </si>
  <si>
    <t>Unlevered Free Cash Flow Margin</t>
  </si>
  <si>
    <t>-662.95</t>
  </si>
  <si>
    <t>Asset Turnover</t>
  </si>
  <si>
    <t>0.02</t>
  </si>
  <si>
    <t>Receivables Turnover (Average Receivables)</t>
  </si>
  <si>
    <t>1.23</t>
  </si>
  <si>
    <t>Short Term Liquidity</t>
  </si>
  <si>
    <t>Current Ratio</t>
  </si>
  <si>
    <t>6.24</t>
  </si>
  <si>
    <t>13.57</t>
  </si>
  <si>
    <t>7.38</t>
  </si>
  <si>
    <t>4.09</t>
  </si>
  <si>
    <t>21.65</t>
  </si>
  <si>
    <t>Quick Ratio</t>
  </si>
  <si>
    <t>6.17</t>
  </si>
  <si>
    <t>13.34</t>
  </si>
  <si>
    <t>7.05</t>
  </si>
  <si>
    <t>3.48</t>
  </si>
  <si>
    <t>21.14</t>
  </si>
  <si>
    <t>Operating Cash Flow to Current Liabilities</t>
  </si>
  <si>
    <t>-5.28</t>
  </si>
  <si>
    <t>-3.88</t>
  </si>
  <si>
    <t>-5.72</t>
  </si>
  <si>
    <t>-8.38</t>
  </si>
  <si>
    <t>-6.83</t>
  </si>
  <si>
    <t>Days Sales Outstanding (Average Receivables)</t>
  </si>
  <si>
    <t>296.35</t>
  </si>
  <si>
    <t>Average Days Payable Outstanding</t>
  </si>
  <si>
    <t>474.66</t>
  </si>
  <si>
    <t>Long Term Solvency</t>
  </si>
  <si>
    <t>Total Debt/Equity</t>
  </si>
  <si>
    <t>0.1</t>
  </si>
  <si>
    <t>Total Debt / Total Capital</t>
  </si>
  <si>
    <t>Total Liabilities / Total Assets</t>
  </si>
  <si>
    <t>15.35</t>
  </si>
  <si>
    <t>6.51</t>
  </si>
  <si>
    <t>9.41</t>
  </si>
  <si>
    <t>10.51</t>
  </si>
  <si>
    <t>3.34</t>
  </si>
  <si>
    <t>EBIT / Interest Expense</t>
  </si>
  <si>
    <t>EBITDA / Interest Expense</t>
  </si>
  <si>
    <t>(EBITDA - Capex) / Interest Expense</t>
  </si>
  <si>
    <t>Total Debt / EBITDA</t>
  </si>
  <si>
    <t>Net Debt / EBITDA</t>
  </si>
  <si>
    <t>2.07</t>
  </si>
  <si>
    <t>0.84</t>
  </si>
  <si>
    <t>0.32</t>
  </si>
  <si>
    <t>2.66</t>
  </si>
  <si>
    <t>Total Debt / (EBITDA - Capex)</t>
  </si>
  <si>
    <t>Net Debt / (EBITDA - Capex)</t>
  </si>
  <si>
    <t>2.06</t>
  </si>
  <si>
    <t>Growth Over Prior Year</t>
  </si>
  <si>
    <t>EBITDA, 1 Yr. Growth %</t>
  </si>
  <si>
    <t>105.48</t>
  </si>
  <si>
    <t>-19.45</t>
  </si>
  <si>
    <t>53.21</t>
  </si>
  <si>
    <t>EBITA, 1 Yr. Growth %</t>
  </si>
  <si>
    <t>105.7</t>
  </si>
  <si>
    <t>-19.33</t>
  </si>
  <si>
    <t>53.01</t>
  </si>
  <si>
    <t>EBIT, 1 Yr. Growth %</t>
  </si>
  <si>
    <t>-19.3</t>
  </si>
  <si>
    <t>53.03</t>
  </si>
  <si>
    <t>Earnings From Cont. Operations, 1 Yr. Growth %</t>
  </si>
  <si>
    <t>109.9</t>
  </si>
  <si>
    <t>-29.78</t>
  </si>
  <si>
    <t>64.41</t>
  </si>
  <si>
    <t>Net Income, 1 Yr. Growth %</t>
  </si>
  <si>
    <t>Normalized Net Income, 1 Yr. Growth %</t>
  </si>
  <si>
    <t>103.23</t>
  </si>
  <si>
    <t>-26.63</t>
  </si>
  <si>
    <t>66.52</t>
  </si>
  <si>
    <t>Diluted EPS Before Extra, 1 Yr. Growth %</t>
  </si>
  <si>
    <t>571.16</t>
  </si>
  <si>
    <t>25.49</t>
  </si>
  <si>
    <t>-35.69</t>
  </si>
  <si>
    <t>-3.85</t>
  </si>
  <si>
    <t>Accounts Receivable, 1 Yr. Growth %</t>
  </si>
  <si>
    <t>Net Property, Plant and Equip., 1 Yr. Growth %</t>
  </si>
  <si>
    <t>-11.85</t>
  </si>
  <si>
    <t>-8.35</t>
  </si>
  <si>
    <t>21.56</t>
  </si>
  <si>
    <t>Total Assets, 1 Yr. Growth %</t>
  </si>
  <si>
    <t>-8.74</t>
  </si>
  <si>
    <t>-35.88</t>
  </si>
  <si>
    <t>460.37</t>
  </si>
  <si>
    <t>Tangible Book Value, 1 Yr. Growth %</t>
  </si>
  <si>
    <t>-16.16</t>
  </si>
  <si>
    <t>-64.88</t>
  </si>
  <si>
    <t>Common Equity, 1 Yr. Growth %</t>
  </si>
  <si>
    <t>-11.57</t>
  </si>
  <si>
    <t>-36.66</t>
  </si>
  <si>
    <t>505.23</t>
  </si>
  <si>
    <t>Cash From Operations, 1 Yr. Growth %</t>
  </si>
  <si>
    <t>137.59</t>
  </si>
  <si>
    <t>4.92</t>
  </si>
  <si>
    <t>45.28</t>
  </si>
  <si>
    <t>Capital Expenditures, 1 Yr. Growth %</t>
  </si>
  <si>
    <t>-22.22</t>
  </si>
  <si>
    <t>35.24</t>
  </si>
  <si>
    <t>-85.21</t>
  </si>
  <si>
    <t>Levered Free Cash Flow, 1 Yr. Growth %</t>
  </si>
  <si>
    <t>274.4</t>
  </si>
  <si>
    <t>61.41</t>
  </si>
  <si>
    <t>-0.38</t>
  </si>
  <si>
    <t>Unlevered Free Cash Flow, 1 Yr. Growth %</t>
  </si>
  <si>
    <t>274.81</t>
  </si>
  <si>
    <t>Compound Annual Growth Rate Over Two Years</t>
  </si>
  <si>
    <t>EBITDA, 2 Yr. CAGR %</t>
  </si>
  <si>
    <t>28.65</t>
  </si>
  <si>
    <t>11.09</t>
  </si>
  <si>
    <t>EBITA, 2 Yr. CAGR %</t>
  </si>
  <si>
    <t>471.64</t>
  </si>
  <si>
    <t>28.82</t>
  </si>
  <si>
    <t>EBIT, 2 Yr. CAGR %</t>
  </si>
  <si>
    <t>28.84</t>
  </si>
  <si>
    <t>11.13</t>
  </si>
  <si>
    <t>Earnings From Cont. Operations, 2 Yr. CAGR %</t>
  </si>
  <si>
    <t>489.83</t>
  </si>
  <si>
    <t>21.41</t>
  </si>
  <si>
    <t>7.45</t>
  </si>
  <si>
    <t>Net Income, 2 Yr. CAGR %</t>
  </si>
  <si>
    <t>Normalized Net Income, 2 Yr. CAGR %</t>
  </si>
  <si>
    <t>473.35</t>
  </si>
  <si>
    <t>22.11</t>
  </si>
  <si>
    <t>10.53</t>
  </si>
  <si>
    <t>Diluted EPS Before Extra, 2 Yr. CAGR %</t>
  </si>
  <si>
    <t>190.21</t>
  </si>
  <si>
    <t>-10.16</t>
  </si>
  <si>
    <t>-21.36</t>
  </si>
  <si>
    <t>Net Property, Plant and Equip., 2 Yr. CAGR %</t>
  </si>
  <si>
    <t>-10.12</t>
  </si>
  <si>
    <t>5.55</t>
  </si>
  <si>
    <t>Total Assets, 2 Yr. CAGR %</t>
  </si>
  <si>
    <t>600.93</t>
  </si>
  <si>
    <t>-23.51</t>
  </si>
  <si>
    <t>89.55</t>
  </si>
  <si>
    <t>Tangible Book Value, 2 Yr. CAGR %</t>
  </si>
  <si>
    <t>494.52</t>
  </si>
  <si>
    <t>-45.74</t>
  </si>
  <si>
    <t>102.07</t>
  </si>
  <si>
    <t>Common Equity, 2 Yr. CAGR %</t>
  </si>
  <si>
    <t>625.21</t>
  </si>
  <si>
    <t>-25.16</t>
  </si>
  <si>
    <t>95.79</t>
  </si>
  <si>
    <t>Cash From Operations, 2 Yr. CAGR %</t>
  </si>
  <si>
    <t>471.36</t>
  </si>
  <si>
    <t>57.89</t>
  </si>
  <si>
    <t>23.46</t>
  </si>
  <si>
    <t>Capital Expenditures, 2 Yr. CAGR %</t>
  </si>
  <si>
    <t>2.56</t>
  </si>
  <si>
    <t>-55.28</t>
  </si>
  <si>
    <t>Levered Free Cash Flow, 2 Yr. CAGR %</t>
  </si>
  <si>
    <t>145.83</t>
  </si>
  <si>
    <t>26.81</t>
  </si>
  <si>
    <t>Unlevered Free Cash Flow, 2 Yr. CAGR %</t>
  </si>
  <si>
    <t>145.97</t>
  </si>
  <si>
    <t>Compound Annual Growth Rate Over Three Years</t>
  </si>
  <si>
    <t>EBITDA, 3 Yr. CAGR %</t>
  </si>
  <si>
    <t>36.37</t>
  </si>
  <si>
    <t>EBITA, 3 Yr. CAGR %</t>
  </si>
  <si>
    <t>197.61</t>
  </si>
  <si>
    <t>36.42</t>
  </si>
  <si>
    <t>EBIT, 3 Yr. CAGR %</t>
  </si>
  <si>
    <t>197.65</t>
  </si>
  <si>
    <t>36.44</t>
  </si>
  <si>
    <t>Earnings From Cont. Operations, 3 Yr. CAGR %</t>
  </si>
  <si>
    <t>190.16</t>
  </si>
  <si>
    <t>34.32</t>
  </si>
  <si>
    <t>Net Income, 3 Yr. CAGR %</t>
  </si>
  <si>
    <t>Normalized Net Income, 3 Yr. CAGR %</t>
  </si>
  <si>
    <t>188.93</t>
  </si>
  <si>
    <t>35.41</t>
  </si>
  <si>
    <t>Diluted EPS Before Extra, 3 Yr. CAGR %</t>
  </si>
  <si>
    <t>75.62</t>
  </si>
  <si>
    <t>-8.11</t>
  </si>
  <si>
    <t>Net Property, Plant and Equip., 3 Yr. CAGR %</t>
  </si>
  <si>
    <t>-0.6</t>
  </si>
  <si>
    <t>Total Assets, 3 Yr. CAGR %</t>
  </si>
  <si>
    <t>215.82</t>
  </si>
  <si>
    <t>48.56</t>
  </si>
  <si>
    <t>Tangible Book Value, 3 Yr. CAGR %</t>
  </si>
  <si>
    <t>131.53</t>
  </si>
  <si>
    <t>50.71</t>
  </si>
  <si>
    <t>Common Equity, 3 Yr. CAGR %</t>
  </si>
  <si>
    <t>221.76</t>
  </si>
  <si>
    <t>50.22</t>
  </si>
  <si>
    <t>Cash From Operations, 3 Yr. CAGR %</t>
  </si>
  <si>
    <t>224.76</t>
  </si>
  <si>
    <t>53.57</t>
  </si>
  <si>
    <t>Capital Expenditures, 3 Yr. CAGR %</t>
  </si>
  <si>
    <t>-46.22</t>
  </si>
  <si>
    <t>Levered Free Cash Flow, 3 Yr. CAGR %</t>
  </si>
  <si>
    <t>81.92</t>
  </si>
  <si>
    <t>Unlevered Free Cash Flow, 3 Yr. CAGR %</t>
  </si>
  <si>
    <t>81.99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</si>
  <si>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</si>
  <si>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</si>
  <si>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</si>
  <si>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</si>
  <si>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</si>
  <si>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</si>
  <si>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</si>
  <si>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</si>
  <si>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205.7</t>
  </si>
  <si>
    <t>177</t>
  </si>
  <si>
    <t>102.6</t>
  </si>
  <si>
    <t>425.4</t>
  </si>
  <si>
    <t>256.7</t>
  </si>
  <si>
    <t>-</t>
  </si>
  <si>
    <t>Change</t>
  </si>
  <si>
    <t>-13.99%</t>
  </si>
  <si>
    <t>-42.02%</t>
  </si>
  <si>
    <t>314.65%</t>
  </si>
  <si>
    <t>-39.65%</t>
  </si>
  <si>
    <t>Enterprise Value (EV)
                                    1</t>
  </si>
  <si>
    <t>141.7</t>
  </si>
  <si>
    <t>123.3</t>
  </si>
  <si>
    <t>85.96</t>
  </si>
  <si>
    <t>216.7</t>
  </si>
  <si>
    <t>145.5</t>
  </si>
  <si>
    <t>252.4</t>
  </si>
  <si>
    <t>-57.4</t>
  </si>
  <si>
    <t>-12.99%</t>
  </si>
  <si>
    <t>-30.29%</t>
  </si>
  <si>
    <t>152.09%</t>
  </si>
  <si>
    <t>-32.85%</t>
  </si>
  <si>
    <t>73.47%</t>
  </si>
  <si>
    <t>-122.74%</t>
  </si>
  <si>
    <t>P/E ratio</t>
  </si>
  <si>
    <t>-4.1x</t>
  </si>
  <si>
    <t>-2.55x</t>
  </si>
  <si>
    <t>-2x</t>
  </si>
  <si>
    <t>-2.24x</t>
  </si>
  <si>
    <t>-2.64x</t>
  </si>
  <si>
    <t>-2.01x</t>
  </si>
  <si>
    <t>-3.9x</t>
  </si>
  <si>
    <t>PBR</t>
  </si>
  <si>
    <t>1.52x</t>
  </si>
  <si>
    <t>2.24x</t>
  </si>
  <si>
    <t>2x</t>
  </si>
  <si>
    <t>0.6x</t>
  </si>
  <si>
    <t>1.24x</t>
  </si>
  <si>
    <t>2.52x</t>
  </si>
  <si>
    <t>0.83x</t>
  </si>
  <si>
    <t>PEG</t>
  </si>
  <si>
    <t>-0.1x</t>
  </si>
  <si>
    <t>0.1x</t>
  </si>
  <si>
    <t>0.58x</t>
  </si>
  <si>
    <t>Capitalization / Revenue</t>
  </si>
  <si>
    <t>238x</t>
  </si>
  <si>
    <t>1.01x</t>
  </si>
  <si>
    <t>EV / Revenue</t>
  </si>
  <si>
    <t>164x</t>
  </si>
  <si>
    <t>-0.23x</t>
  </si>
  <si>
    <t>EV / EBITDA</t>
  </si>
  <si>
    <t>-7.39x</t>
  </si>
  <si>
    <t>-2.7x</t>
  </si>
  <si>
    <t>-1.85x</t>
  </si>
  <si>
    <t>-2.76x</t>
  </si>
  <si>
    <t>-1.2x</t>
  </si>
  <si>
    <t>-2.45x</t>
  </si>
  <si>
    <t>0.52x</t>
  </si>
  <si>
    <t>EV / EBIT</t>
  </si>
  <si>
    <t>-4.39x</t>
  </si>
  <si>
    <t>-1.93x</t>
  </si>
  <si>
    <t>-1.67x</t>
  </si>
  <si>
    <t>-2.75x</t>
  </si>
  <si>
    <t>-1.06x</t>
  </si>
  <si>
    <t>-1.7x</t>
  </si>
  <si>
    <t>0.49x</t>
  </si>
  <si>
    <t>EV / FCF</t>
  </si>
  <si>
    <t>-7.4x</t>
  </si>
  <si>
    <t>-2.72x</t>
  </si>
  <si>
    <t>-1.81x</t>
  </si>
  <si>
    <t>-3.14x</t>
  </si>
  <si>
    <t>-1.62x</t>
  </si>
  <si>
    <t>-2.29x</t>
  </si>
  <si>
    <t>8.19x</t>
  </si>
  <si>
    <t>FCF Yield</t>
  </si>
  <si>
    <t>-13.5%</t>
  </si>
  <si>
    <t>-36.7%</t>
  </si>
  <si>
    <t>-55.3%</t>
  </si>
  <si>
    <t>-31.8%</t>
  </si>
  <si>
    <t>-61.7%</t>
  </si>
  <si>
    <t>-43.6%</t>
  </si>
  <si>
    <t>12.2%</t>
  </si>
  <si>
    <t>Dividend per Share
                                    2</t>
  </si>
  <si>
    <t>Rate of return</t>
  </si>
  <si>
    <t>EPS
                                    2</t>
  </si>
  <si>
    <t>-12.16</t>
  </si>
  <si>
    <t>-15.2</t>
  </si>
  <si>
    <t>-4.868</t>
  </si>
  <si>
    <t>-6.37</t>
  </si>
  <si>
    <t>-3.295</t>
  </si>
  <si>
    <t>Distribution rate</t>
  </si>
  <si>
    <t>Net sales
                                    1</t>
  </si>
  <si>
    <t>0.864</t>
  </si>
  <si>
    <t>252.9</t>
  </si>
  <si>
    <t>EBITDA
                                    1</t>
  </si>
  <si>
    <t>-19.17</t>
  </si>
  <si>
    <t>-45.64</t>
  </si>
  <si>
    <t>-46.58</t>
  </si>
  <si>
    <t>-78.41</t>
  </si>
  <si>
    <t>-121.4</t>
  </si>
  <si>
    <t>-103.2</t>
  </si>
  <si>
    <t>-109.8</t>
  </si>
  <si>
    <t>EBIT
                                    1</t>
  </si>
  <si>
    <t>-32.28</t>
  </si>
  <si>
    <t>-63.84</t>
  </si>
  <si>
    <t>-51.52</t>
  </si>
  <si>
    <t>-78.84</t>
  </si>
  <si>
    <t>-136.7</t>
  </si>
  <si>
    <t>-148.6</t>
  </si>
  <si>
    <t>-118</t>
  </si>
  <si>
    <t>Net income
                                    1</t>
  </si>
  <si>
    <t>-32.22</t>
  </si>
  <si>
    <t>-67.63</t>
  </si>
  <si>
    <t>-47.49</t>
  </si>
  <si>
    <t>-78.08</t>
  </si>
  <si>
    <t>-138.1</t>
  </si>
  <si>
    <t>-170.4</t>
  </si>
  <si>
    <t>-85.6</t>
  </si>
  <si>
    <t>Net Debt
                                    1</t>
  </si>
  <si>
    <t>-64.03</t>
  </si>
  <si>
    <t>-53.64</t>
  </si>
  <si>
    <t>-16.63</t>
  </si>
  <si>
    <t>-208.7</t>
  </si>
  <si>
    <t>-111.2</t>
  </si>
  <si>
    <t>-4.3</t>
  </si>
  <si>
    <t>-314.1</t>
  </si>
  <si>
    <t>Reference price
                                    2</t>
  </si>
  <si>
    <t>49.86</t>
  </si>
  <si>
    <t>38.76</t>
  </si>
  <si>
    <t>19.79</t>
  </si>
  <si>
    <t>21.26</t>
  </si>
  <si>
    <t>12.83</t>
  </si>
  <si>
    <t>Nbr of stocks (in thousands)</t>
  </si>
  <si>
    <t>4,126</t>
  </si>
  <si>
    <t>4,565</t>
  </si>
  <si>
    <t>5,183</t>
  </si>
  <si>
    <t>20,005</t>
  </si>
  <si>
    <t>20,001</t>
  </si>
  <si>
    <t>Announcement Date</t>
  </si>
  <si>
    <t>6/28/21</t>
  </si>
  <si>
    <t>6/22/22</t>
  </si>
  <si>
    <t>6/27/23</t>
  </si>
  <si>
    <t>6/26/24</t>
  </si>
  <si>
    <t>address1</t>
  </si>
  <si>
    <t>100 King Street West</t>
  </si>
  <si>
    <t>address2</t>
  </si>
  <si>
    <t>Suite 5600</t>
  </si>
  <si>
    <t>city</t>
  </si>
  <si>
    <t>Toronto</t>
  </si>
  <si>
    <t>state</t>
  </si>
  <si>
    <t>ON</t>
  </si>
  <si>
    <t>zip</t>
  </si>
  <si>
    <t>M5X 1C9</t>
  </si>
  <si>
    <t>country</t>
  </si>
  <si>
    <t>website</t>
  </si>
  <si>
    <t>https://www.cybin.com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</si>
  <si>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</si>
  <si>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</si>
  <si>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</si>
  <si>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</si>
  <si>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</si>
  <si>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</si>
  <si>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</si>
  <si>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</si>
  <si>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</si>
  <si>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</si>
  <si>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</si>
  <si>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Cybin Inc., a clinical-stage biopharmaceutical company, focuses on developing psychedelic-based therapeutics for patients with mental health conditions. The company's development pipeline includes CYB003, a deuterated psilocybin analog, which is in phase 1/2a clinical trial to treat major depressive disorder (MDD), as well as in preclinical trials for alcohol use disorder; CYB004, a deuterated dimethyltryptamine (DMT), which completed phase 2 clinical trial for treating generalized anxiety disorders; SPL028 injectable deuterated DMT completed phase 1 clinical intramuscular and intravenous trial; SPL026 completed phase 1, 1b, and 1/2a for MDD; and CYB005, a phenethylamine derivative, which in preclinical stage to treat neuroinflammation, as well as has a research pipeline of investigational psychedelic-based compounds. The company has research and collaboration agreement with TMS Neurohealth Centers Inc. for development of psychedelic compound-based therapeutics; Kernel for use of Kernel flow technology to measure neural activity; and Greenbook TMS to establish mental health centers. The company is headquartered in Toronto, Canada.</t>
  </si>
  <si>
    <t>fullTimeEmployees</t>
  </si>
  <si>
    <t>companyOfficers</t>
  </si>
  <si>
    <t>[{'maxAge': 1, 'name': 'Mr. Eric  So L.L.B.', 'age': 47, 'title': 'Co-Founder, President &amp; Executive Chairman', 'yearBorn': 1976, 'fiscalYear': 2024, 'totalPay': 544279, 'exercisedValue': 0, 'unexercisedValue': 0}, {'maxAge': 1, 'name': 'Mr. Douglas L. Drysdale', 'age': 53, 'title': 'Chief Executive Officer', 'yearBorn': 1970, 'fiscalYear': 2024, 'totalPay': 770947, 'exercisedValue': 0, 'unexercisedValue': 0}, {'maxAge': 1, 'name': 'Mr. Paul  Glavine', 'age': 34, 'title': 'Co-Founder, Chief Growth Officer &amp; Director', 'yearBorn': 1989, 'fiscalYear': 2024, 'totalPay': 544279, 'exercisedValue': 0, 'unexercisedValue': 0}, {'maxAge': 1, 'name': 'Mr. Greg  Cavers', 'age': 52, 'title': 'Chief Financial Officer', 'yearBorn': 1971, 'fiscalYear': 2024, 'totalPay': 334598, 'exercisedValue': 0, 'unexercisedValue': 0}, {'maxAge': 1, 'name': 'Mr. Aaron  Bartlone', 'age': 56, 'title': 'Chief Operating Officer', 'yearBorn': 1967, 'fiscalYear': 2024, 'totalPay': 460936, 'exercisedValue': 0, 'unexercisedValue': 0}, {'maxAge': 1, 'name': 'Mr. George  Tziras', 'age': 42, 'title': 'Chief Business Officer &amp; Director', 'yearBorn': 1981, 'fiscalYear': 2024, 'exercisedValue': 0, 'unexercisedValue': 0}, {'maxAge': 1, 'name': 'Mr. John  Kanakis', 'age': 42, 'title': 'Co-Founder', 'yearBorn': 1981, 'fiscalYear': 2024, 'totalPay': 711845, 'exercisedValue': 0, 'unexercisedValue': 0}, {'maxAge': 1, 'name': 'Dr. Alex L. Nivorozhkin Ph.D.', 'age': 63, 'title': 'Chief Scientific Officer', 'yearBorn': 1960, 'fiscalYear': 2024, 'exercisedValue': 0, 'unexercisedValue': 0}, {'maxAge': 1, 'name': 'Ms. Lori  Challenger', 'title': 'Chief Compliance, Ethics &amp; Administrative Officer', 'fiscalYear': 2024, 'exercisedValue': 0, 'unexercisedValue': 0}, {'maxAge': 1, 'name': 'Mr. Gabriel  Fahel', 'age': 47, 'title': 'Chief Legal Officer &amp; Corporate Secretary', 'yearBorn': 1976,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</si>
  <si>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</si>
  <si>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</si>
  <si>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</si>
  <si>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</si>
  <si>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</si>
  <si>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</si>
  <si>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</si>
  <si>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</si>
  <si>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</si>
  <si>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</si>
  <si>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</si>
  <si>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</si>
  <si>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</si>
  <si>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</si>
  <si>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</si>
  <si>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</si>
  <si>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</si>
  <si>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</si>
  <si>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</si>
  <si>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</si>
  <si>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</si>
  <si>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</si>
  <si>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</si>
  <si>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</si>
  <si>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</si>
  <si>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</si>
  <si>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</si>
  <si>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</si>
  <si>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</si>
  <si>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</si>
  <si>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</si>
  <si>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</si>
  <si>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</si>
  <si>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</si>
  <si>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</si>
  <si>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</si>
  <si>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</si>
  <si>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</si>
  <si>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</si>
  <si>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</si>
  <si>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</si>
  <si>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</si>
  <si>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</si>
  <si>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</si>
  <si>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</si>
  <si>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</si>
  <si>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</si>
  <si>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</si>
  <si>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</si>
  <si>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</si>
  <si>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1:38</t>
  </si>
  <si>
    <t>lastSplitDate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</si>
  <si>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</si>
  <si>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</si>
  <si>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</si>
  <si>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</si>
  <si>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</si>
  <si>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</si>
  <si>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</si>
  <si>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</si>
  <si>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CYBN</t>
  </si>
  <si>
    <t>underlyingSymbol</t>
  </si>
  <si>
    <t>shortName</t>
  </si>
  <si>
    <t>Cybin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</si>
  <si>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</si>
  <si>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</si>
  <si>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</si>
  <si>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</si>
  <si>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</si>
  <si>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</si>
  <si>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</si>
  <si>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6060ec65-0298-34e5-9f58-0e67c0de2a6f</t>
  </si>
  <si>
    <t>messageBoardId</t>
  </si>
  <si>
    <t>finmb_666815486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</si>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</sst>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ybi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-174.1595929729359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1.9255208E8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14.341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-1.4976416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-0.694</v>
      </c>
      <c r="C2" s="1">
        <v>-22.208</v>
      </c>
      <c r="D2" s="1">
        <v>-46.498</v>
      </c>
      <c r="E2" s="1">
        <v>-32.61799999999999</v>
      </c>
      <c r="F2" s="1">
        <v>-54.132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2.776</v>
      </c>
      <c r="D3" s="1">
        <v>11.104</v>
      </c>
      <c r="E3" s="1">
        <v>14.574</v>
      </c>
      <c r="F3" s="1">
        <v>24.984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0.694</v>
      </c>
      <c r="F4" s="1">
        <v>2.082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2.776</v>
      </c>
      <c r="D5" s="1">
        <v>11.104</v>
      </c>
      <c r="E5" s="1">
        <v>15.962</v>
      </c>
      <c r="F5" s="1">
        <v>27.76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0.694</v>
      </c>
      <c r="F6" s="1">
        <v>1.388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4.164</v>
      </c>
      <c r="D7" s="1">
        <v>1.388</v>
      </c>
      <c r="E7" s="1">
        <v>18.044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0.694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10.41</v>
      </c>
      <c r="C9" s="1">
        <v>7.633999999999999</v>
      </c>
      <c r="D9" s="1">
        <v>12.492</v>
      </c>
      <c r="E9" s="1">
        <v>2.776</v>
      </c>
      <c r="F9" s="1">
        <v>9.021999999999998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1.388</v>
      </c>
      <c r="D10" s="1">
        <v>2.082</v>
      </c>
      <c r="E10" s="1">
        <v>-2.082</v>
      </c>
      <c r="F10" s="1">
        <v>-8.328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-11.798</v>
      </c>
      <c r="C11" s="1">
        <v>-0.694</v>
      </c>
      <c r="D11" s="1">
        <v>-53.438</v>
      </c>
      <c r="E11" s="1">
        <v>-65.23599999999999</v>
      </c>
      <c r="F11" s="1">
        <v>-0.694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-35.394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43.72199999999999</v>
      </c>
      <c r="C13" s="1">
        <v>0.694</v>
      </c>
      <c r="D13" s="1">
        <v>1.388</v>
      </c>
      <c r="E13" s="1">
        <v>27.76</v>
      </c>
      <c r="F13" s="1">
        <v>-1.388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-2.776</v>
      </c>
      <c r="C14" s="1">
        <v>-0.694</v>
      </c>
      <c r="D14" s="1">
        <v>-0.694</v>
      </c>
      <c r="E14" s="1">
        <v>-61.766</v>
      </c>
      <c r="F14" s="1">
        <v>-0.694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-0.694</v>
      </c>
      <c r="C15" s="1">
        <v>-13.186</v>
      </c>
      <c r="D15" s="1">
        <v>-31.23</v>
      </c>
      <c r="E15" s="1">
        <v>-32.61799999999999</v>
      </c>
      <c r="F15" s="1">
        <v>-47.19199999999999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-9.021999999999998</v>
      </c>
      <c r="D16" s="1">
        <v>-6.94</v>
      </c>
      <c r="E16" s="1">
        <v>-9.716</v>
      </c>
      <c r="F16" s="1">
        <v>-1.388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-65.92999999999999</v>
      </c>
      <c r="D17" s="1">
        <v>0.0</v>
      </c>
      <c r="E17" s="1">
        <v>0.0</v>
      </c>
      <c r="F17" s="1">
        <v>4.858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-6.246</v>
      </c>
      <c r="D18" s="1">
        <v>-28.454</v>
      </c>
      <c r="E18" s="1">
        <v>-2.082</v>
      </c>
      <c r="F18" s="1">
        <v>-47.19199999999999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-11.798</v>
      </c>
      <c r="C19" s="1">
        <v>0.0</v>
      </c>
      <c r="D19" s="1">
        <v>-17.35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-11.798</v>
      </c>
      <c r="C20" s="1">
        <v>-0.694</v>
      </c>
      <c r="D20" s="1">
        <v>-53.438</v>
      </c>
      <c r="E20" s="1">
        <v>-2.082</v>
      </c>
      <c r="F20" s="1">
        <v>4.164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-9.716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-9.716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3.47</v>
      </c>
      <c r="C23" s="1">
        <v>52.744</v>
      </c>
      <c r="D23" s="1">
        <v>26.372</v>
      </c>
      <c r="E23" s="1">
        <v>9.716</v>
      </c>
      <c r="F23" s="1">
        <v>188.074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-9.716</v>
      </c>
      <c r="C24" s="1">
        <v>3.47</v>
      </c>
      <c r="D24" s="1">
        <v>-1.388</v>
      </c>
      <c r="E24" s="1">
        <v>-65.92999999999999</v>
      </c>
      <c r="F24" s="1">
        <v>-11.104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3.47</v>
      </c>
      <c r="C25" s="1">
        <v>56.90799999999999</v>
      </c>
      <c r="D25" s="1">
        <v>24.29</v>
      </c>
      <c r="E25" s="1">
        <v>9.021999999999998</v>
      </c>
      <c r="F25" s="1">
        <v>176.97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-1.388</v>
      </c>
      <c r="D26" s="1">
        <v>-12.492</v>
      </c>
      <c r="E26" s="1">
        <v>11.104</v>
      </c>
      <c r="F26" s="1">
        <v>-11.104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2.082</v>
      </c>
      <c r="C27" s="1">
        <v>43.028</v>
      </c>
      <c r="D27" s="1">
        <v>-6.94</v>
      </c>
      <c r="E27" s="1">
        <v>-25.678</v>
      </c>
      <c r="F27" s="1">
        <v>133.248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-3.47</v>
      </c>
      <c r="D29" s="1">
        <v>-14.574</v>
      </c>
      <c r="E29" s="1">
        <v>-23.596</v>
      </c>
      <c r="F29" s="1">
        <v>-23.596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-3.47</v>
      </c>
      <c r="D30" s="1">
        <v>-14.574</v>
      </c>
      <c r="E30" s="1">
        <v>-23.596</v>
      </c>
      <c r="F30" s="1">
        <v>-23.596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-1.388</v>
      </c>
      <c r="D31" s="1">
        <v>-52.05</v>
      </c>
      <c r="E31" s="1">
        <v>2.776</v>
      </c>
      <c r="F31" s="1">
        <v>-0.694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-9.716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0.694</v>
      </c>
      <c r="C3" s="1">
        <v>44.416</v>
      </c>
      <c r="D3" s="1">
        <v>36.782</v>
      </c>
      <c r="E3" s="1">
        <v>11.104</v>
      </c>
      <c r="F3" s="1">
        <v>145.046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0.694</v>
      </c>
      <c r="C4" s="1">
        <v>44.416</v>
      </c>
      <c r="D4" s="1">
        <v>36.782</v>
      </c>
      <c r="E4" s="1">
        <v>11.104</v>
      </c>
      <c r="F4" s="1">
        <v>145.046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0.694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4.858</v>
      </c>
      <c r="C6" s="1">
        <v>0.0</v>
      </c>
      <c r="D6" s="1">
        <v>1.388</v>
      </c>
      <c r="E6" s="1">
        <v>2.082</v>
      </c>
      <c r="F6" s="1">
        <v>2.776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4.858</v>
      </c>
      <c r="C7" s="1">
        <v>0.694</v>
      </c>
      <c r="D7" s="1">
        <v>1.388</v>
      </c>
      <c r="E7" s="1">
        <v>2.082</v>
      </c>
      <c r="F7" s="1">
        <v>2.776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1.388</v>
      </c>
      <c r="C8" s="1">
        <v>0.694</v>
      </c>
      <c r="D8" s="1">
        <v>0.694</v>
      </c>
      <c r="E8" s="1">
        <v>0.694</v>
      </c>
      <c r="F8" s="1">
        <v>1.388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0.694</v>
      </c>
      <c r="E9" s="1">
        <v>0.694</v>
      </c>
      <c r="F9" s="1">
        <v>1.388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0.694</v>
      </c>
      <c r="C10" s="1">
        <v>45.80399999999999</v>
      </c>
      <c r="D10" s="1">
        <v>40.252</v>
      </c>
      <c r="E10" s="1">
        <v>15.962</v>
      </c>
      <c r="F10" s="1">
        <v>151.986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42.334</v>
      </c>
      <c r="D11" s="1">
        <v>49.27399999999999</v>
      </c>
      <c r="E11" s="1">
        <v>62.45999999999999</v>
      </c>
      <c r="F11" s="1">
        <v>0.694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-3.47</v>
      </c>
      <c r="D12" s="1">
        <v>-15.268</v>
      </c>
      <c r="E12" s="1">
        <v>-31.23</v>
      </c>
      <c r="F12" s="1">
        <v>-55.52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38.16999999999999</v>
      </c>
      <c r="D13" s="1">
        <v>34.006</v>
      </c>
      <c r="E13" s="1">
        <v>31.23</v>
      </c>
      <c r="F13" s="1">
        <v>37.476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4.858</v>
      </c>
      <c r="C14" s="1">
        <v>0.0</v>
      </c>
      <c r="D14" s="1">
        <v>16.656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15.962</v>
      </c>
      <c r="D15" s="1">
        <v>15.268</v>
      </c>
      <c r="E15" s="1">
        <v>16.656</v>
      </c>
      <c r="F15" s="1">
        <v>32.61799999999999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0.694</v>
      </c>
      <c r="D16" s="1">
        <v>1.388</v>
      </c>
      <c r="E16" s="1">
        <v>3.47</v>
      </c>
      <c r="F16" s="1">
        <v>24.29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0.694</v>
      </c>
      <c r="C17" s="1">
        <v>63.848</v>
      </c>
      <c r="D17" s="1">
        <v>58.29599999999999</v>
      </c>
      <c r="E17" s="1">
        <v>36.782</v>
      </c>
      <c r="F17" s="1">
        <v>209.588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9.716</v>
      </c>
      <c r="C19" s="1">
        <v>1.388</v>
      </c>
      <c r="D19" s="1">
        <v>2.776</v>
      </c>
      <c r="E19" s="1">
        <v>3.47</v>
      </c>
      <c r="F19" s="1">
        <v>6.246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7.633999999999999</v>
      </c>
      <c r="C20" s="1">
        <v>0.0</v>
      </c>
      <c r="D20" s="1">
        <v>0.694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0.0</v>
      </c>
      <c r="F21" s="1">
        <v>20.126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1.388</v>
      </c>
      <c r="D22" s="1">
        <v>1.388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18.044</v>
      </c>
      <c r="C23" s="1">
        <v>2.776</v>
      </c>
      <c r="D23" s="1">
        <v>4.858</v>
      </c>
      <c r="E23" s="1">
        <v>3.47</v>
      </c>
      <c r="F23" s="1">
        <v>6.94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0.694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18.044</v>
      </c>
      <c r="C25" s="1">
        <v>3.47</v>
      </c>
      <c r="D25" s="1">
        <v>4.858</v>
      </c>
      <c r="E25" s="1">
        <v>3.47</v>
      </c>
      <c r="F25" s="1">
        <v>6.94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1.388</v>
      </c>
      <c r="C26" s="1">
        <v>70.094</v>
      </c>
      <c r="D26" s="1">
        <v>97.854</v>
      </c>
      <c r="E26" s="1">
        <v>109.652</v>
      </c>
      <c r="F26" s="1">
        <v>308.136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8.328</v>
      </c>
      <c r="D27" s="1">
        <v>36.08799999999999</v>
      </c>
      <c r="E27" s="1">
        <v>1.388</v>
      </c>
      <c r="F27" s="1">
        <v>7.633999999999999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-56.214</v>
      </c>
      <c r="C28" s="1">
        <v>-22.902</v>
      </c>
      <c r="D28" s="1">
        <v>-70.094</v>
      </c>
      <c r="E28" s="1">
        <v>-102.712</v>
      </c>
      <c r="F28" s="1">
        <v>-156.844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4.164</v>
      </c>
      <c r="C29" s="1">
        <v>12.492</v>
      </c>
      <c r="D29" s="1">
        <v>23.596</v>
      </c>
      <c r="E29" s="1">
        <v>24.984</v>
      </c>
      <c r="F29" s="1">
        <v>43.028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0.694</v>
      </c>
      <c r="C30" s="1">
        <v>59.684</v>
      </c>
      <c r="D30" s="1">
        <v>52.744</v>
      </c>
      <c r="E30" s="1">
        <v>33.312</v>
      </c>
      <c r="F30" s="1">
        <v>202.648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0.694</v>
      </c>
      <c r="C31" s="1">
        <v>59.684</v>
      </c>
      <c r="D31" s="1">
        <v>52.744</v>
      </c>
      <c r="E31" s="1">
        <v>33.312</v>
      </c>
      <c r="F31" s="1">
        <v>202.648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0.694</v>
      </c>
      <c r="C32" s="1">
        <v>63.848</v>
      </c>
      <c r="D32" s="1">
        <v>58.29599999999999</v>
      </c>
      <c r="E32" s="1">
        <v>36.782</v>
      </c>
      <c r="F32" s="1">
        <v>209.588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38.864</v>
      </c>
      <c r="C34" s="1">
        <v>2.082</v>
      </c>
      <c r="D34" s="1">
        <v>2.776</v>
      </c>
      <c r="E34" s="1">
        <v>3.47</v>
      </c>
      <c r="F34" s="1">
        <v>13.88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38.864</v>
      </c>
      <c r="C35" s="1">
        <v>2.082</v>
      </c>
      <c r="D35" s="1">
        <v>2.776</v>
      </c>
      <c r="E35" s="1">
        <v>3.47</v>
      </c>
      <c r="F35" s="1">
        <v>13.88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 t="s">
        <v>91</v>
      </c>
      <c r="C36" s="1" t="s">
        <v>92</v>
      </c>
      <c r="D36" s="1" t="s">
        <v>93</v>
      </c>
      <c r="E36" s="1" t="s">
        <v>94</v>
      </c>
      <c r="F36" s="1" t="s">
        <v>95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0.694</v>
      </c>
      <c r="C37" s="1">
        <v>42.334</v>
      </c>
      <c r="D37" s="1">
        <v>35.394</v>
      </c>
      <c r="E37" s="1">
        <v>11.798</v>
      </c>
      <c r="F37" s="1">
        <v>145.046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 t="s">
        <v>91</v>
      </c>
      <c r="C38" s="1" t="s">
        <v>98</v>
      </c>
      <c r="D38" s="1" t="s">
        <v>99</v>
      </c>
      <c r="E38" s="1" t="s">
        <v>100</v>
      </c>
      <c r="F38" s="1" t="s">
        <v>101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 t="s">
        <v>103</v>
      </c>
      <c r="C39" s="1" t="s">
        <v>103</v>
      </c>
      <c r="D39" s="1" t="s">
        <v>103</v>
      </c>
      <c r="E39" s="1" t="s">
        <v>103</v>
      </c>
      <c r="F39" s="1">
        <v>20.126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-0.694</v>
      </c>
      <c r="C40" s="1">
        <v>-44.416</v>
      </c>
      <c r="D40" s="1">
        <v>-36.782</v>
      </c>
      <c r="E40" s="1">
        <v>-11.104</v>
      </c>
      <c r="F40" s="1">
        <v>-145.046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2.082</v>
      </c>
      <c r="C41" s="1">
        <v>3.47</v>
      </c>
      <c r="D41" s="1">
        <v>3.47</v>
      </c>
      <c r="E41" s="1">
        <v>3.47</v>
      </c>
      <c r="F41" s="1">
        <v>3.47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42.334</v>
      </c>
      <c r="D42" s="1">
        <v>49.27399999999999</v>
      </c>
      <c r="E42" s="1">
        <v>62.45999999999999</v>
      </c>
      <c r="F42" s="1">
        <v>64.542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26.372</v>
      </c>
      <c r="D43" s="1">
        <v>34.7</v>
      </c>
      <c r="E43" s="1">
        <v>34.7</v>
      </c>
      <c r="F43" s="1">
        <v>34.7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0.0</v>
      </c>
      <c r="C2" s="1">
        <v>59.684</v>
      </c>
      <c r="D2" s="1">
        <v>0.0</v>
      </c>
      <c r="E2" s="1">
        <v>0.0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0.0</v>
      </c>
      <c r="C3" s="1">
        <v>59.684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0.0</v>
      </c>
      <c r="C4" s="1">
        <v>0.694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0.0</v>
      </c>
      <c r="C5" s="1">
        <v>-21.514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0.694</v>
      </c>
      <c r="C6" s="1">
        <v>10.41</v>
      </c>
      <c r="D6" s="1">
        <v>19.432</v>
      </c>
      <c r="E6" s="1">
        <v>14.574</v>
      </c>
      <c r="F6" s="1">
        <v>22.208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10.41</v>
      </c>
      <c r="C7" s="1">
        <v>7.633999999999999</v>
      </c>
      <c r="D7" s="1">
        <v>12.492</v>
      </c>
      <c r="E7" s="1">
        <v>2.776</v>
      </c>
      <c r="F7" s="1">
        <v>9.021999999999998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22.208</v>
      </c>
      <c r="C8" s="1">
        <v>2.082</v>
      </c>
      <c r="D8" s="1">
        <v>11.798</v>
      </c>
      <c r="E8" s="1">
        <v>17.35</v>
      </c>
      <c r="F8" s="1">
        <v>22.208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0.694</v>
      </c>
      <c r="C9" s="1">
        <v>20.82</v>
      </c>
      <c r="D9" s="1">
        <v>43.72199999999999</v>
      </c>
      <c r="E9" s="1">
        <v>35.394</v>
      </c>
      <c r="F9" s="1">
        <v>54.132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-0.694</v>
      </c>
      <c r="C10" s="1">
        <v>-21.514</v>
      </c>
      <c r="D10" s="1">
        <v>-43.72199999999999</v>
      </c>
      <c r="E10" s="1">
        <v>-35.394</v>
      </c>
      <c r="F10" s="1">
        <v>-54.132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0.0</v>
      </c>
      <c r="C11" s="1">
        <v>-0.694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0.0</v>
      </c>
      <c r="C12" s="1">
        <v>4.164</v>
      </c>
      <c r="D12" s="1">
        <v>16.656</v>
      </c>
      <c r="E12" s="1">
        <v>41.64</v>
      </c>
      <c r="F12" s="1">
        <v>42.334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0.0</v>
      </c>
      <c r="C13" s="1">
        <v>3.47</v>
      </c>
      <c r="D13" s="1">
        <v>16.656</v>
      </c>
      <c r="E13" s="1">
        <v>41.64</v>
      </c>
      <c r="F13" s="1">
        <v>42.334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-31.924</v>
      </c>
      <c r="D14" s="1">
        <v>-20.82</v>
      </c>
      <c r="E14" s="1">
        <v>2.776</v>
      </c>
      <c r="F14" s="1">
        <v>9.021999999999998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-0.694</v>
      </c>
      <c r="C15" s="1">
        <v>-21.514</v>
      </c>
      <c r="D15" s="1">
        <v>-43.72199999999999</v>
      </c>
      <c r="E15" s="1">
        <v>-31.924</v>
      </c>
      <c r="F15" s="1">
        <v>-54.132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-4.164</v>
      </c>
      <c r="D16" s="1">
        <v>-1.388</v>
      </c>
      <c r="E16" s="1">
        <v>-18.044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0.0</v>
      </c>
      <c r="C17" s="1">
        <v>-49.27399999999999</v>
      </c>
      <c r="D17" s="1">
        <v>-2.082</v>
      </c>
      <c r="E17" s="1">
        <v>-23.596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-0.694</v>
      </c>
      <c r="C18" s="1">
        <v>-22.208</v>
      </c>
      <c r="D18" s="1">
        <v>-46.498</v>
      </c>
      <c r="E18" s="1">
        <v>-32.61799999999999</v>
      </c>
      <c r="F18" s="1">
        <v>-54.132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-0.694</v>
      </c>
      <c r="C19" s="1">
        <v>-22.208</v>
      </c>
      <c r="D19" s="1">
        <v>-46.498</v>
      </c>
      <c r="E19" s="1">
        <v>-32.61799999999999</v>
      </c>
      <c r="F19" s="1">
        <v>-54.132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-0.694</v>
      </c>
      <c r="C20" s="1">
        <v>-22.208</v>
      </c>
      <c r="D20" s="1">
        <v>-46.498</v>
      </c>
      <c r="E20" s="1">
        <v>-32.61799999999999</v>
      </c>
      <c r="F20" s="1">
        <v>-54.132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-0.694</v>
      </c>
      <c r="C21" s="1">
        <v>-22.208</v>
      </c>
      <c r="D21" s="1">
        <v>-46.498</v>
      </c>
      <c r="E21" s="1">
        <v>-32.61799999999999</v>
      </c>
      <c r="F21" s="1">
        <v>-54.132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-0.694</v>
      </c>
      <c r="C22" s="1">
        <v>-22.208</v>
      </c>
      <c r="D22" s="1">
        <v>-46.498</v>
      </c>
      <c r="E22" s="1">
        <v>-32.61799999999999</v>
      </c>
      <c r="F22" s="1">
        <v>-54.132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-0.694</v>
      </c>
      <c r="C23" s="1">
        <v>-22.208</v>
      </c>
      <c r="D23" s="1">
        <v>-46.498</v>
      </c>
      <c r="E23" s="1">
        <v>-32.61799999999999</v>
      </c>
      <c r="F23" s="1">
        <v>-54.132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 t="s">
        <v>132</v>
      </c>
      <c r="C25" s="1" t="s">
        <v>133</v>
      </c>
      <c r="D25" s="1" t="s">
        <v>134</v>
      </c>
      <c r="E25" s="1" t="s">
        <v>135</v>
      </c>
      <c r="F25" s="1" t="s">
        <v>136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19.0</v>
      </c>
      <c r="C27" s="1">
        <v>2.0</v>
      </c>
      <c r="D27" s="1">
        <v>4.0</v>
      </c>
      <c r="E27" s="1">
        <v>4.0</v>
      </c>
      <c r="F27" s="1">
        <v>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132</v>
      </c>
      <c r="C28" s="1" t="s">
        <v>133</v>
      </c>
      <c r="D28" s="1" t="s">
        <v>134</v>
      </c>
      <c r="E28" s="1" t="s">
        <v>140</v>
      </c>
      <c r="F28" s="1" t="s">
        <v>141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 t="s">
        <v>132</v>
      </c>
      <c r="C29" s="1" t="s">
        <v>133</v>
      </c>
      <c r="D29" s="1" t="s">
        <v>134</v>
      </c>
      <c r="E29" s="1" t="s">
        <v>140</v>
      </c>
      <c r="F29" s="1" t="s">
        <v>141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>
        <v>19.0</v>
      </c>
      <c r="C30" s="1">
        <v>2.0</v>
      </c>
      <c r="D30" s="1">
        <v>4.0</v>
      </c>
      <c r="E30" s="1">
        <v>4.0</v>
      </c>
      <c r="F30" s="1">
        <v>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 t="s">
        <v>145</v>
      </c>
      <c r="C31" s="1" t="s">
        <v>146</v>
      </c>
      <c r="D31" s="1" t="s">
        <v>147</v>
      </c>
      <c r="E31" s="1">
        <v>-6.0</v>
      </c>
      <c r="F31" s="1" t="s">
        <v>148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 t="s">
        <v>145</v>
      </c>
      <c r="C32" s="1" t="s">
        <v>146</v>
      </c>
      <c r="D32" s="1" t="s">
        <v>147</v>
      </c>
      <c r="E32" s="1">
        <v>-6.0</v>
      </c>
      <c r="F32" s="1" t="s">
        <v>148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>
        <v>-20.82</v>
      </c>
      <c r="D34" s="1">
        <v>-43.72199999999999</v>
      </c>
      <c r="E34" s="1">
        <v>-35.394</v>
      </c>
      <c r="F34" s="1">
        <v>-54.132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-0.694</v>
      </c>
      <c r="C35" s="1">
        <v>-21.514</v>
      </c>
      <c r="D35" s="1">
        <v>-43.72199999999999</v>
      </c>
      <c r="E35" s="1">
        <v>-35.394</v>
      </c>
      <c r="F35" s="1">
        <v>-54.132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-0.694</v>
      </c>
      <c r="C36" s="1">
        <v>-21.514</v>
      </c>
      <c r="D36" s="1">
        <v>-43.72199999999999</v>
      </c>
      <c r="E36" s="1">
        <v>-35.394</v>
      </c>
      <c r="F36" s="1">
        <v>-54.132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-0.694</v>
      </c>
      <c r="C37" s="1">
        <v>-13.186</v>
      </c>
      <c r="D37" s="1">
        <v>-27.066</v>
      </c>
      <c r="E37" s="1">
        <v>-20.126</v>
      </c>
      <c r="F37" s="1">
        <v>-33.312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2.776</v>
      </c>
      <c r="C40" s="1">
        <v>0.0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2.776</v>
      </c>
      <c r="D41" s="1">
        <v>2.082</v>
      </c>
      <c r="E41" s="1">
        <v>0.694</v>
      </c>
      <c r="F41" s="1">
        <v>1.388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7.633999999999999</v>
      </c>
      <c r="C42" s="1">
        <v>2.776</v>
      </c>
      <c r="D42" s="1">
        <v>2.082</v>
      </c>
      <c r="E42" s="1">
        <v>0.694</v>
      </c>
      <c r="F42" s="1">
        <v>1.388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0.694</v>
      </c>
      <c r="C43" s="1">
        <v>6.94</v>
      </c>
      <c r="D43" s="1">
        <v>16.656</v>
      </c>
      <c r="E43" s="1">
        <v>13.186</v>
      </c>
      <c r="F43" s="1">
        <v>20.126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22.208</v>
      </c>
      <c r="C44" s="1">
        <v>2.082</v>
      </c>
      <c r="D44" s="1">
        <v>11.798</v>
      </c>
      <c r="E44" s="1">
        <v>17.35</v>
      </c>
      <c r="F44" s="1">
        <v>22.208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10.41</v>
      </c>
      <c r="C45" s="1">
        <v>7.633999999999999</v>
      </c>
      <c r="D45" s="1">
        <v>12.492</v>
      </c>
      <c r="E45" s="1">
        <v>2.776</v>
      </c>
      <c r="F45" s="1">
        <v>9.021999999999998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10.41</v>
      </c>
      <c r="C46" s="1">
        <v>7.633999999999999</v>
      </c>
      <c r="D46" s="1">
        <v>12.492</v>
      </c>
      <c r="E46" s="1">
        <v>2.776</v>
      </c>
      <c r="F46" s="1">
        <v>9.021999999999998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1">
        <v>2024.0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175</v>
      </c>
      <c r="D6" s="1" t="s">
        <v>176</v>
      </c>
      <c r="E6" s="1" t="s">
        <v>177</v>
      </c>
      <c r="F6" s="1" t="s">
        <v>178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>
        <v>-24.984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190</v>
      </c>
      <c r="B17" s="1">
        <v>0.0</v>
      </c>
      <c r="C17" s="1" t="s">
        <v>191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>
        <v>0.0</v>
      </c>
      <c r="C18" s="1" t="s">
        <v>193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194</v>
      </c>
      <c r="B20" s="1">
        <v>0.0</v>
      </c>
      <c r="C20" s="1" t="s">
        <v>195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196</v>
      </c>
      <c r="B21" s="1">
        <v>0.0</v>
      </c>
      <c r="C21" s="1" t="s">
        <v>197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199</v>
      </c>
      <c r="B23" s="1" t="s">
        <v>200</v>
      </c>
      <c r="C23" s="1" t="s">
        <v>201</v>
      </c>
      <c r="D23" s="1" t="s">
        <v>202</v>
      </c>
      <c r="E23" s="1" t="s">
        <v>203</v>
      </c>
      <c r="F23" s="1" t="s">
        <v>204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205</v>
      </c>
      <c r="B24" s="1" t="s">
        <v>206</v>
      </c>
      <c r="C24" s="1" t="s">
        <v>207</v>
      </c>
      <c r="D24" s="1" t="s">
        <v>208</v>
      </c>
      <c r="E24" s="1" t="s">
        <v>209</v>
      </c>
      <c r="F24" s="1" t="s">
        <v>210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 t="s">
        <v>212</v>
      </c>
      <c r="C25" s="1" t="s">
        <v>213</v>
      </c>
      <c r="D25" s="1" t="s">
        <v>214</v>
      </c>
      <c r="E25" s="1" t="s">
        <v>215</v>
      </c>
      <c r="F25" s="1" t="s">
        <v>216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217</v>
      </c>
      <c r="B26" s="1">
        <v>0.0</v>
      </c>
      <c r="C26" s="1" t="s">
        <v>218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>
        <v>0.0</v>
      </c>
      <c r="C27" s="1" t="s">
        <v>220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222</v>
      </c>
      <c r="B29" s="1">
        <v>0.0</v>
      </c>
      <c r="C29" s="1">
        <v>0.0</v>
      </c>
      <c r="D29" s="1">
        <v>0.0</v>
      </c>
      <c r="E29" s="1">
        <v>0.0</v>
      </c>
      <c r="F29" s="1" t="s">
        <v>223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224</v>
      </c>
      <c r="B30" s="1">
        <v>0.0</v>
      </c>
      <c r="C30" s="1">
        <v>0.0</v>
      </c>
      <c r="D30" s="1">
        <v>0.0</v>
      </c>
      <c r="E30" s="1">
        <v>0.0</v>
      </c>
      <c r="F30" s="1" t="s">
        <v>223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225</v>
      </c>
      <c r="B31" s="1" t="s">
        <v>226</v>
      </c>
      <c r="C31" s="1" t="s">
        <v>227</v>
      </c>
      <c r="D31" s="1" t="s">
        <v>228</v>
      </c>
      <c r="E31" s="1" t="s">
        <v>229</v>
      </c>
      <c r="F31" s="1" t="s">
        <v>230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232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235</v>
      </c>
      <c r="B36" s="1">
        <v>0.0</v>
      </c>
      <c r="C36" s="1" t="s">
        <v>236</v>
      </c>
      <c r="D36" s="1" t="s">
        <v>237</v>
      </c>
      <c r="E36" s="1" t="s">
        <v>238</v>
      </c>
      <c r="F36" s="1" t="s">
        <v>239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241</v>
      </c>
      <c r="B38" s="1">
        <v>0.0</v>
      </c>
      <c r="C38" s="1" t="s">
        <v>242</v>
      </c>
      <c r="D38" s="1" t="s">
        <v>237</v>
      </c>
      <c r="E38" s="1" t="s">
        <v>238</v>
      </c>
      <c r="F38" s="1" t="s">
        <v>239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244</v>
      </c>
      <c r="B40" s="1">
        <v>0.0</v>
      </c>
      <c r="C40" s="1">
        <v>0.0</v>
      </c>
      <c r="D40" s="1" t="s">
        <v>245</v>
      </c>
      <c r="E40" s="1" t="s">
        <v>246</v>
      </c>
      <c r="F40" s="1" t="s">
        <v>247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248</v>
      </c>
      <c r="B41" s="1">
        <v>0.0</v>
      </c>
      <c r="C41" s="1">
        <v>0.0</v>
      </c>
      <c r="D41" s="1" t="s">
        <v>249</v>
      </c>
      <c r="E41" s="1" t="s">
        <v>250</v>
      </c>
      <c r="F41" s="1" t="s">
        <v>251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252</v>
      </c>
      <c r="B42" s="1">
        <v>0.0</v>
      </c>
      <c r="C42" s="1">
        <v>0.0</v>
      </c>
      <c r="D42" s="1" t="s">
        <v>249</v>
      </c>
      <c r="E42" s="1" t="s">
        <v>253</v>
      </c>
      <c r="F42" s="1" t="s">
        <v>254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255</v>
      </c>
      <c r="B43" s="1">
        <v>0.0</v>
      </c>
      <c r="C43" s="1">
        <v>0.0</v>
      </c>
      <c r="D43" s="1" t="s">
        <v>256</v>
      </c>
      <c r="E43" s="1" t="s">
        <v>257</v>
      </c>
      <c r="F43" s="1" t="s">
        <v>258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259</v>
      </c>
      <c r="B44" s="1">
        <v>0.0</v>
      </c>
      <c r="C44" s="1">
        <v>0.0</v>
      </c>
      <c r="D44" s="1" t="s">
        <v>256</v>
      </c>
      <c r="E44" s="1" t="s">
        <v>257</v>
      </c>
      <c r="F44" s="1" t="s">
        <v>258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260</v>
      </c>
      <c r="B45" s="1">
        <v>0.0</v>
      </c>
      <c r="C45" s="1">
        <v>0.0</v>
      </c>
      <c r="D45" s="1" t="s">
        <v>261</v>
      </c>
      <c r="E45" s="1" t="s">
        <v>262</v>
      </c>
      <c r="F45" s="1" t="s">
        <v>263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264</v>
      </c>
      <c r="B46" s="1">
        <v>0.0</v>
      </c>
      <c r="C46" s="1" t="s">
        <v>265</v>
      </c>
      <c r="D46" s="1" t="s">
        <v>266</v>
      </c>
      <c r="E46" s="1" t="s">
        <v>267</v>
      </c>
      <c r="F46" s="1" t="s">
        <v>268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270</v>
      </c>
      <c r="B48" s="1">
        <v>0.0</v>
      </c>
      <c r="C48" s="1">
        <v>0.0</v>
      </c>
      <c r="D48" s="1" t="s">
        <v>271</v>
      </c>
      <c r="E48" s="1" t="s">
        <v>272</v>
      </c>
      <c r="F48" s="1" t="s">
        <v>273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274</v>
      </c>
      <c r="B49" s="1">
        <v>0.0</v>
      </c>
      <c r="C49" s="1">
        <v>0.0</v>
      </c>
      <c r="D49" s="1" t="s">
        <v>275</v>
      </c>
      <c r="E49" s="1" t="s">
        <v>276</v>
      </c>
      <c r="F49" s="1" t="s">
        <v>277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278</v>
      </c>
      <c r="B50" s="1">
        <v>0.0</v>
      </c>
      <c r="C50" s="1">
        <v>0.0</v>
      </c>
      <c r="D50" s="1" t="s">
        <v>279</v>
      </c>
      <c r="E50" s="1" t="s">
        <v>280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281</v>
      </c>
      <c r="B51" s="1">
        <v>0.0</v>
      </c>
      <c r="C51" s="1">
        <v>0.0</v>
      </c>
      <c r="D51" s="1" t="s">
        <v>282</v>
      </c>
      <c r="E51" s="1" t="s">
        <v>283</v>
      </c>
      <c r="F51" s="1" t="s">
        <v>284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285</v>
      </c>
      <c r="B52" s="1">
        <v>0.0</v>
      </c>
      <c r="C52" s="1">
        <v>0.0</v>
      </c>
      <c r="D52" s="1" t="s">
        <v>286</v>
      </c>
      <c r="E52" s="1" t="s">
        <v>287</v>
      </c>
      <c r="F52" s="1" t="s">
        <v>288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289</v>
      </c>
      <c r="B53" s="1">
        <v>0.0</v>
      </c>
      <c r="C53" s="1">
        <v>0.0</v>
      </c>
      <c r="D53" s="1" t="s">
        <v>290</v>
      </c>
      <c r="E53" s="1" t="s">
        <v>291</v>
      </c>
      <c r="F53" s="1" t="s">
        <v>292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293</v>
      </c>
      <c r="B54" s="1">
        <v>0.0</v>
      </c>
      <c r="C54" s="1">
        <v>0.0</v>
      </c>
      <c r="D54" s="1" t="s">
        <v>294</v>
      </c>
      <c r="E54" s="1" t="s">
        <v>295</v>
      </c>
      <c r="F54" s="1" t="s">
        <v>296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297</v>
      </c>
      <c r="B55" s="1">
        <v>0.0</v>
      </c>
      <c r="C55" s="1">
        <v>0.0</v>
      </c>
      <c r="D55" s="1" t="s">
        <v>298</v>
      </c>
      <c r="E55" s="1" t="s">
        <v>295</v>
      </c>
      <c r="F55" s="1" t="s">
        <v>296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300</v>
      </c>
      <c r="B57" s="1">
        <v>0.0</v>
      </c>
      <c r="C57" s="1">
        <v>0.0</v>
      </c>
      <c r="D57" s="1">
        <v>0.0</v>
      </c>
      <c r="E57" s="1" t="s">
        <v>301</v>
      </c>
      <c r="F57" s="1" t="s">
        <v>302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303</v>
      </c>
      <c r="B58" s="1">
        <v>0.0</v>
      </c>
      <c r="C58" s="1">
        <v>0.0</v>
      </c>
      <c r="D58" s="1" t="s">
        <v>304</v>
      </c>
      <c r="E58" s="1" t="s">
        <v>305</v>
      </c>
      <c r="F58" s="1" t="s">
        <v>99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306</v>
      </c>
      <c r="B59" s="1">
        <v>0.0</v>
      </c>
      <c r="C59" s="1">
        <v>0.0</v>
      </c>
      <c r="D59" s="1" t="s">
        <v>304</v>
      </c>
      <c r="E59" s="1" t="s">
        <v>307</v>
      </c>
      <c r="F59" s="1" t="s">
        <v>308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309</v>
      </c>
      <c r="B60" s="1">
        <v>0.0</v>
      </c>
      <c r="C60" s="1">
        <v>0.0</v>
      </c>
      <c r="D60" s="1" t="s">
        <v>310</v>
      </c>
      <c r="E60" s="1" t="s">
        <v>311</v>
      </c>
      <c r="F60" s="1" t="s">
        <v>312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313</v>
      </c>
      <c r="B61" s="1">
        <v>0.0</v>
      </c>
      <c r="C61" s="1">
        <v>0.0</v>
      </c>
      <c r="D61" s="1" t="s">
        <v>310</v>
      </c>
      <c r="E61" s="1" t="s">
        <v>311</v>
      </c>
      <c r="F61" s="1" t="s">
        <v>312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314</v>
      </c>
      <c r="B62" s="1">
        <v>0.0</v>
      </c>
      <c r="C62" s="1">
        <v>0.0</v>
      </c>
      <c r="D62" s="1" t="s">
        <v>315</v>
      </c>
      <c r="E62" s="1" t="s">
        <v>316</v>
      </c>
      <c r="F62" s="1" t="s">
        <v>317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318</v>
      </c>
      <c r="B63" s="1">
        <v>0.0</v>
      </c>
      <c r="C63" s="1">
        <v>0.0</v>
      </c>
      <c r="D63" s="1" t="s">
        <v>319</v>
      </c>
      <c r="E63" s="1" t="s">
        <v>320</v>
      </c>
      <c r="F63" s="1" t="s">
        <v>321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322</v>
      </c>
      <c r="B64" s="1">
        <v>0.0</v>
      </c>
      <c r="C64" s="1">
        <v>0.0</v>
      </c>
      <c r="D64" s="1">
        <v>0.0</v>
      </c>
      <c r="E64" s="1" t="s">
        <v>323</v>
      </c>
      <c r="F64" s="1" t="s">
        <v>324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325</v>
      </c>
      <c r="B65" s="1">
        <v>0.0</v>
      </c>
      <c r="C65" s="1">
        <v>0.0</v>
      </c>
      <c r="D65" s="1" t="s">
        <v>326</v>
      </c>
      <c r="E65" s="1" t="s">
        <v>327</v>
      </c>
      <c r="F65" s="1" t="s">
        <v>328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329</v>
      </c>
      <c r="B66" s="1">
        <v>0.0</v>
      </c>
      <c r="C66" s="1">
        <v>0.0</v>
      </c>
      <c r="D66" s="1" t="s">
        <v>330</v>
      </c>
      <c r="E66" s="1" t="s">
        <v>331</v>
      </c>
      <c r="F66" s="1" t="s">
        <v>332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333</v>
      </c>
      <c r="B67" s="1">
        <v>0.0</v>
      </c>
      <c r="C67" s="1">
        <v>0.0</v>
      </c>
      <c r="D67" s="1" t="s">
        <v>334</v>
      </c>
      <c r="E67" s="1" t="s">
        <v>335</v>
      </c>
      <c r="F67" s="1" t="s">
        <v>336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337</v>
      </c>
      <c r="B68" s="1">
        <v>0.0</v>
      </c>
      <c r="C68" s="1">
        <v>0.0</v>
      </c>
      <c r="D68" s="1" t="s">
        <v>338</v>
      </c>
      <c r="E68" s="1" t="s">
        <v>339</v>
      </c>
      <c r="F68" s="1" t="s">
        <v>340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341</v>
      </c>
      <c r="B69" s="1">
        <v>0.0</v>
      </c>
      <c r="C69" s="1">
        <v>0.0</v>
      </c>
      <c r="D69" s="1">
        <v>0.0</v>
      </c>
      <c r="E69" s="1" t="s">
        <v>342</v>
      </c>
      <c r="F69" s="1" t="s">
        <v>343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344</v>
      </c>
      <c r="B70" s="1">
        <v>0.0</v>
      </c>
      <c r="C70" s="1">
        <v>0.0</v>
      </c>
      <c r="D70" s="1">
        <v>0.0</v>
      </c>
      <c r="E70" s="1" t="s">
        <v>345</v>
      </c>
      <c r="F70" s="1" t="s">
        <v>346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347</v>
      </c>
      <c r="B71" s="1">
        <v>0.0</v>
      </c>
      <c r="C71" s="1">
        <v>0.0</v>
      </c>
      <c r="D71" s="1">
        <v>0.0</v>
      </c>
      <c r="E71" s="1" t="s">
        <v>348</v>
      </c>
      <c r="F71" s="1" t="s">
        <v>346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349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350</v>
      </c>
      <c r="B73" s="1">
        <v>0.0</v>
      </c>
      <c r="C73" s="1">
        <v>0.0</v>
      </c>
      <c r="D73" s="1">
        <v>0.0</v>
      </c>
      <c r="E73" s="1">
        <v>0.0</v>
      </c>
      <c r="F73" s="1" t="s">
        <v>351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352</v>
      </c>
      <c r="B74" s="1">
        <v>0.0</v>
      </c>
      <c r="C74" s="1">
        <v>0.0</v>
      </c>
      <c r="D74" s="1">
        <v>0.0</v>
      </c>
      <c r="E74" s="1" t="s">
        <v>353</v>
      </c>
      <c r="F74" s="1" t="s">
        <v>354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355</v>
      </c>
      <c r="B75" s="1">
        <v>0.0</v>
      </c>
      <c r="C75" s="1">
        <v>0.0</v>
      </c>
      <c r="D75" s="1">
        <v>0.0</v>
      </c>
      <c r="E75" s="1" t="s">
        <v>356</v>
      </c>
      <c r="F75" s="1" t="s">
        <v>357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358</v>
      </c>
      <c r="B76" s="1">
        <v>0.0</v>
      </c>
      <c r="C76" s="1">
        <v>0.0</v>
      </c>
      <c r="D76" s="1">
        <v>0.0</v>
      </c>
      <c r="E76" s="1" t="s">
        <v>359</v>
      </c>
      <c r="F76" s="1" t="s">
        <v>360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361</v>
      </c>
      <c r="B77" s="1">
        <v>0.0</v>
      </c>
      <c r="C77" s="1">
        <v>0.0</v>
      </c>
      <c r="D77" s="1">
        <v>0.0</v>
      </c>
      <c r="E77" s="1" t="s">
        <v>359</v>
      </c>
      <c r="F77" s="1" t="s">
        <v>360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362</v>
      </c>
      <c r="B78" s="1">
        <v>0.0</v>
      </c>
      <c r="C78" s="1">
        <v>0.0</v>
      </c>
      <c r="D78" s="1">
        <v>0.0</v>
      </c>
      <c r="E78" s="1" t="s">
        <v>363</v>
      </c>
      <c r="F78" s="1" t="s">
        <v>364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365</v>
      </c>
      <c r="B79" s="1">
        <v>0.0</v>
      </c>
      <c r="C79" s="1">
        <v>0.0</v>
      </c>
      <c r="D79" s="1">
        <v>0.0</v>
      </c>
      <c r="E79" s="1" t="s">
        <v>366</v>
      </c>
      <c r="F79" s="1" t="s">
        <v>367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368</v>
      </c>
      <c r="B80" s="1">
        <v>0.0</v>
      </c>
      <c r="C80" s="1">
        <v>0.0</v>
      </c>
      <c r="D80" s="1">
        <v>0.0</v>
      </c>
      <c r="E80" s="1">
        <v>0.0</v>
      </c>
      <c r="F80" s="1" t="s">
        <v>369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370</v>
      </c>
      <c r="B81" s="1">
        <v>0.0</v>
      </c>
      <c r="C81" s="1">
        <v>0.0</v>
      </c>
      <c r="D81" s="1">
        <v>0.0</v>
      </c>
      <c r="E81" s="1" t="s">
        <v>371</v>
      </c>
      <c r="F81" s="1" t="s">
        <v>372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373</v>
      </c>
      <c r="B82" s="1">
        <v>0.0</v>
      </c>
      <c r="C82" s="1">
        <v>0.0</v>
      </c>
      <c r="D82" s="1">
        <v>0.0</v>
      </c>
      <c r="E82" s="1" t="s">
        <v>374</v>
      </c>
      <c r="F82" s="1" t="s">
        <v>375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376</v>
      </c>
      <c r="B83" s="1">
        <v>0.0</v>
      </c>
      <c r="C83" s="1">
        <v>0.0</v>
      </c>
      <c r="D83" s="1">
        <v>0.0</v>
      </c>
      <c r="E83" s="1" t="s">
        <v>377</v>
      </c>
      <c r="F83" s="1" t="s">
        <v>378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379</v>
      </c>
      <c r="B84" s="1">
        <v>0.0</v>
      </c>
      <c r="C84" s="1">
        <v>0.0</v>
      </c>
      <c r="D84" s="1">
        <v>0.0</v>
      </c>
      <c r="E84" s="1" t="s">
        <v>380</v>
      </c>
      <c r="F84" s="1" t="s">
        <v>381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382</v>
      </c>
      <c r="B85" s="1">
        <v>0.0</v>
      </c>
      <c r="C85" s="1">
        <v>0.0</v>
      </c>
      <c r="D85" s="1">
        <v>0.0</v>
      </c>
      <c r="E85" s="1">
        <v>0.0</v>
      </c>
      <c r="F85" s="1" t="s">
        <v>383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384</v>
      </c>
      <c r="B86" s="1">
        <v>0.0</v>
      </c>
      <c r="C86" s="1">
        <v>0.0</v>
      </c>
      <c r="D86" s="1">
        <v>0.0</v>
      </c>
      <c r="E86" s="1">
        <v>0.0</v>
      </c>
      <c r="F86" s="1" t="s">
        <v>385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386</v>
      </c>
      <c r="B87" s="1">
        <v>0.0</v>
      </c>
      <c r="C87" s="1">
        <v>0.0</v>
      </c>
      <c r="D87" s="1">
        <v>0.0</v>
      </c>
      <c r="E87" s="1">
        <v>0.0</v>
      </c>
      <c r="F87" s="1" t="s">
        <v>387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388</v>
      </c>
      <c r="C1" s="1" t="s">
        <v>389</v>
      </c>
      <c r="D1" s="1" t="s">
        <v>390</v>
      </c>
      <c r="E1" s="1" t="s">
        <v>391</v>
      </c>
      <c r="F1" s="1" t="s">
        <v>392</v>
      </c>
      <c r="G1" s="1" t="s">
        <v>393</v>
      </c>
      <c r="H1" s="1" t="s">
        <v>394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395</v>
      </c>
      <c r="B2" s="1" t="s">
        <v>396</v>
      </c>
      <c r="C2" s="1" t="s">
        <v>397</v>
      </c>
      <c r="D2" s="1" t="s">
        <v>398</v>
      </c>
      <c r="E2" s="1" t="s">
        <v>399</v>
      </c>
      <c r="F2" s="1" t="s">
        <v>400</v>
      </c>
      <c r="G2" s="1" t="s">
        <v>401</v>
      </c>
      <c r="H2" s="1" t="s">
        <v>401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402</v>
      </c>
      <c r="B3" s="1" t="s">
        <v>401</v>
      </c>
      <c r="C3" s="1" t="s">
        <v>403</v>
      </c>
      <c r="D3" s="1" t="s">
        <v>404</v>
      </c>
      <c r="E3" s="1" t="s">
        <v>405</v>
      </c>
      <c r="F3" s="1" t="s">
        <v>406</v>
      </c>
      <c r="G3" s="1" t="s">
        <v>401</v>
      </c>
      <c r="H3" s="1" t="s">
        <v>401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407</v>
      </c>
      <c r="B4" s="1" t="s">
        <v>408</v>
      </c>
      <c r="C4" s="1" t="s">
        <v>409</v>
      </c>
      <c r="D4" s="1" t="s">
        <v>410</v>
      </c>
      <c r="E4" s="1" t="s">
        <v>411</v>
      </c>
      <c r="F4" s="1" t="s">
        <v>412</v>
      </c>
      <c r="G4" s="1" t="s">
        <v>413</v>
      </c>
      <c r="H4" s="1" t="s">
        <v>414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402</v>
      </c>
      <c r="B5" s="1" t="s">
        <v>401</v>
      </c>
      <c r="C5" s="1" t="s">
        <v>415</v>
      </c>
      <c r="D5" s="1" t="s">
        <v>416</v>
      </c>
      <c r="E5" s="1" t="s">
        <v>417</v>
      </c>
      <c r="F5" s="1" t="s">
        <v>418</v>
      </c>
      <c r="G5" s="1" t="s">
        <v>419</v>
      </c>
      <c r="H5" s="1" t="s">
        <v>420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421</v>
      </c>
      <c r="B6" s="1" t="s">
        <v>422</v>
      </c>
      <c r="C6" s="1" t="s">
        <v>423</v>
      </c>
      <c r="D6" s="1" t="s">
        <v>424</v>
      </c>
      <c r="E6" s="1" t="s">
        <v>425</v>
      </c>
      <c r="F6" s="1" t="s">
        <v>426</v>
      </c>
      <c r="G6" s="1" t="s">
        <v>427</v>
      </c>
      <c r="H6" s="1" t="s">
        <v>428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429</v>
      </c>
      <c r="B7" s="1" t="s">
        <v>430</v>
      </c>
      <c r="C7" s="1" t="s">
        <v>431</v>
      </c>
      <c r="D7" s="1" t="s">
        <v>432</v>
      </c>
      <c r="E7" s="1" t="s">
        <v>433</v>
      </c>
      <c r="F7" s="1" t="s">
        <v>434</v>
      </c>
      <c r="G7" s="1" t="s">
        <v>435</v>
      </c>
      <c r="H7" s="1" t="s">
        <v>436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437</v>
      </c>
      <c r="B8" s="1" t="s">
        <v>401</v>
      </c>
      <c r="C8" s="1" t="s">
        <v>438</v>
      </c>
      <c r="D8" s="1" t="s">
        <v>439</v>
      </c>
      <c r="E8" s="1" t="s">
        <v>440</v>
      </c>
      <c r="F8" s="1" t="s">
        <v>439</v>
      </c>
      <c r="G8" s="1" t="s">
        <v>438</v>
      </c>
      <c r="H8" s="1" t="s">
        <v>439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441</v>
      </c>
      <c r="B9" s="1" t="s">
        <v>442</v>
      </c>
      <c r="C9" s="1" t="s">
        <v>401</v>
      </c>
      <c r="D9" s="1" t="s">
        <v>401</v>
      </c>
      <c r="E9" s="1" t="s">
        <v>401</v>
      </c>
      <c r="F9" s="1" t="s">
        <v>401</v>
      </c>
      <c r="G9" s="1" t="s">
        <v>401</v>
      </c>
      <c r="H9" s="1" t="s">
        <v>443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444</v>
      </c>
      <c r="B10" s="1" t="s">
        <v>445</v>
      </c>
      <c r="C10" s="1" t="s">
        <v>401</v>
      </c>
      <c r="D10" s="1" t="s">
        <v>401</v>
      </c>
      <c r="E10" s="1" t="s">
        <v>401</v>
      </c>
      <c r="F10" s="1" t="s">
        <v>401</v>
      </c>
      <c r="G10" s="1" t="s">
        <v>401</v>
      </c>
      <c r="H10" s="1" t="s">
        <v>446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447</v>
      </c>
      <c r="B11" s="1" t="s">
        <v>448</v>
      </c>
      <c r="C11" s="1" t="s">
        <v>449</v>
      </c>
      <c r="D11" s="1" t="s">
        <v>450</v>
      </c>
      <c r="E11" s="1" t="s">
        <v>451</v>
      </c>
      <c r="F11" s="1" t="s">
        <v>452</v>
      </c>
      <c r="G11" s="1" t="s">
        <v>453</v>
      </c>
      <c r="H11" s="1" t="s">
        <v>454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455</v>
      </c>
      <c r="B12" s="1" t="s">
        <v>456</v>
      </c>
      <c r="C12" s="1" t="s">
        <v>457</v>
      </c>
      <c r="D12" s="1" t="s">
        <v>458</v>
      </c>
      <c r="E12" s="1" t="s">
        <v>459</v>
      </c>
      <c r="F12" s="1" t="s">
        <v>460</v>
      </c>
      <c r="G12" s="1" t="s">
        <v>461</v>
      </c>
      <c r="H12" s="1" t="s">
        <v>462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463</v>
      </c>
      <c r="B13" s="1" t="s">
        <v>464</v>
      </c>
      <c r="C13" s="1" t="s">
        <v>465</v>
      </c>
      <c r="D13" s="1" t="s">
        <v>466</v>
      </c>
      <c r="E13" s="1" t="s">
        <v>467</v>
      </c>
      <c r="F13" s="1" t="s">
        <v>468</v>
      </c>
      <c r="G13" s="1" t="s">
        <v>469</v>
      </c>
      <c r="H13" s="1" t="s">
        <v>470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471</v>
      </c>
      <c r="B14" s="1" t="s">
        <v>472</v>
      </c>
      <c r="C14" s="1" t="s">
        <v>473</v>
      </c>
      <c r="D14" s="1" t="s">
        <v>474</v>
      </c>
      <c r="E14" s="1" t="s">
        <v>475</v>
      </c>
      <c r="F14" s="1" t="s">
        <v>476</v>
      </c>
      <c r="G14" s="1" t="s">
        <v>477</v>
      </c>
      <c r="H14" s="1" t="s">
        <v>478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479</v>
      </c>
      <c r="B15" s="1" t="s">
        <v>401</v>
      </c>
      <c r="C15" s="1" t="s">
        <v>401</v>
      </c>
      <c r="D15" s="1" t="s">
        <v>401</v>
      </c>
      <c r="E15" s="1" t="s">
        <v>401</v>
      </c>
      <c r="F15" s="1" t="s">
        <v>401</v>
      </c>
      <c r="G15" s="1" t="s">
        <v>401</v>
      </c>
      <c r="H15" s="1" t="s">
        <v>401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480</v>
      </c>
      <c r="B16" s="1" t="s">
        <v>401</v>
      </c>
      <c r="C16" s="1" t="s">
        <v>401</v>
      </c>
      <c r="D16" s="1" t="s">
        <v>401</v>
      </c>
      <c r="E16" s="1" t="s">
        <v>401</v>
      </c>
      <c r="F16" s="1" t="s">
        <v>401</v>
      </c>
      <c r="G16" s="1" t="s">
        <v>401</v>
      </c>
      <c r="H16" s="1" t="s">
        <v>401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481</v>
      </c>
      <c r="B17" s="1" t="s">
        <v>482</v>
      </c>
      <c r="C17" s="1" t="s">
        <v>483</v>
      </c>
      <c r="D17" s="1" t="s">
        <v>140</v>
      </c>
      <c r="E17" s="1" t="s">
        <v>141</v>
      </c>
      <c r="F17" s="1" t="s">
        <v>484</v>
      </c>
      <c r="G17" s="1" t="s">
        <v>485</v>
      </c>
      <c r="H17" s="1" t="s">
        <v>486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487</v>
      </c>
      <c r="B18" s="1" t="s">
        <v>401</v>
      </c>
      <c r="C18" s="1" t="s">
        <v>401</v>
      </c>
      <c r="D18" s="1" t="s">
        <v>401</v>
      </c>
      <c r="E18" s="1" t="s">
        <v>401</v>
      </c>
      <c r="F18" s="1" t="s">
        <v>401</v>
      </c>
      <c r="G18" s="1" t="s">
        <v>401</v>
      </c>
      <c r="H18" s="1" t="s">
        <v>401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488</v>
      </c>
      <c r="B19" s="1" t="s">
        <v>489</v>
      </c>
      <c r="C19" s="1" t="s">
        <v>401</v>
      </c>
      <c r="D19" s="1" t="s">
        <v>401</v>
      </c>
      <c r="E19" s="1" t="s">
        <v>401</v>
      </c>
      <c r="F19" s="1" t="s">
        <v>401</v>
      </c>
      <c r="G19" s="1" t="s">
        <v>401</v>
      </c>
      <c r="H19" s="1" t="s">
        <v>490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491</v>
      </c>
      <c r="B20" s="1" t="s">
        <v>492</v>
      </c>
      <c r="C20" s="1" t="s">
        <v>493</v>
      </c>
      <c r="D20" s="1" t="s">
        <v>494</v>
      </c>
      <c r="E20" s="1" t="s">
        <v>495</v>
      </c>
      <c r="F20" s="1" t="s">
        <v>496</v>
      </c>
      <c r="G20" s="1" t="s">
        <v>497</v>
      </c>
      <c r="H20" s="1" t="s">
        <v>498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499</v>
      </c>
      <c r="B21" s="1" t="s">
        <v>500</v>
      </c>
      <c r="C21" s="1" t="s">
        <v>501</v>
      </c>
      <c r="D21" s="1" t="s">
        <v>502</v>
      </c>
      <c r="E21" s="1" t="s">
        <v>503</v>
      </c>
      <c r="F21" s="1" t="s">
        <v>504</v>
      </c>
      <c r="G21" s="1" t="s">
        <v>505</v>
      </c>
      <c r="H21" s="1" t="s">
        <v>506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507</v>
      </c>
      <c r="B22" s="1" t="s">
        <v>508</v>
      </c>
      <c r="C22" s="1" t="s">
        <v>509</v>
      </c>
      <c r="D22" s="1" t="s">
        <v>510</v>
      </c>
      <c r="E22" s="1" t="s">
        <v>511</v>
      </c>
      <c r="F22" s="1" t="s">
        <v>512</v>
      </c>
      <c r="G22" s="1" t="s">
        <v>513</v>
      </c>
      <c r="H22" s="1" t="s">
        <v>514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515</v>
      </c>
      <c r="B23" s="1" t="s">
        <v>516</v>
      </c>
      <c r="C23" s="1" t="s">
        <v>517</v>
      </c>
      <c r="D23" s="1" t="s">
        <v>518</v>
      </c>
      <c r="E23" s="1" t="s">
        <v>519</v>
      </c>
      <c r="F23" s="1" t="s">
        <v>520</v>
      </c>
      <c r="G23" s="1" t="s">
        <v>521</v>
      </c>
      <c r="H23" s="1" t="s">
        <v>522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523</v>
      </c>
      <c r="B24" s="1" t="s">
        <v>524</v>
      </c>
      <c r="C24" s="1" t="s">
        <v>525</v>
      </c>
      <c r="D24" s="1" t="s">
        <v>526</v>
      </c>
      <c r="E24" s="1" t="s">
        <v>527</v>
      </c>
      <c r="F24" s="1" t="s">
        <v>528</v>
      </c>
      <c r="G24" s="1" t="s">
        <v>528</v>
      </c>
      <c r="H24" s="1" t="s">
        <v>528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529</v>
      </c>
      <c r="B25" s="1" t="s">
        <v>530</v>
      </c>
      <c r="C25" s="1" t="s">
        <v>531</v>
      </c>
      <c r="D25" s="1" t="s">
        <v>532</v>
      </c>
      <c r="E25" s="1" t="s">
        <v>533</v>
      </c>
      <c r="F25" s="1" t="s">
        <v>534</v>
      </c>
      <c r="G25" s="1" t="s">
        <v>401</v>
      </c>
      <c r="H25" s="1" t="s">
        <v>401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535</v>
      </c>
      <c r="B26" s="1" t="s">
        <v>536</v>
      </c>
      <c r="C26" s="1" t="s">
        <v>537</v>
      </c>
      <c r="D26" s="1" t="s">
        <v>538</v>
      </c>
      <c r="E26" s="1" t="s">
        <v>539</v>
      </c>
      <c r="F26" s="1" t="s">
        <v>401</v>
      </c>
      <c r="G26" s="1" t="s">
        <v>401</v>
      </c>
      <c r="H26" s="1" t="s">
        <v>401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540</v>
      </c>
      <c r="B2" s="1" t="s">
        <v>541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542</v>
      </c>
      <c r="B3" s="1" t="s">
        <v>543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544</v>
      </c>
      <c r="B4" s="1" t="s">
        <v>545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546</v>
      </c>
      <c r="B5" s="1" t="s">
        <v>547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548</v>
      </c>
      <c r="B6" s="1" t="s">
        <v>549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551</v>
      </c>
      <c r="B8" s="4" t="s">
        <v>552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553</v>
      </c>
      <c r="B9" s="1" t="s">
        <v>554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555</v>
      </c>
      <c r="B10" s="1" t="s">
        <v>556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557</v>
      </c>
      <c r="B11" s="1" t="s">
        <v>554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558</v>
      </c>
      <c r="B12" s="1" t="s">
        <v>559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560</v>
      </c>
      <c r="B13" s="1" t="s">
        <v>561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562</v>
      </c>
      <c r="B14" s="1" t="s">
        <v>559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563</v>
      </c>
      <c r="B15" s="1" t="s">
        <v>564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565</v>
      </c>
      <c r="B16" s="1">
        <v>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566</v>
      </c>
      <c r="B17" s="1" t="s">
        <v>567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568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571</v>
      </c>
      <c r="B21" s="1">
        <v>9.56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572</v>
      </c>
      <c r="B22" s="1">
        <v>9.5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573</v>
      </c>
      <c r="B23" s="1">
        <v>8.82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574</v>
      </c>
      <c r="B24" s="1">
        <v>9.56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575</v>
      </c>
      <c r="B25" s="1">
        <v>9.56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576</v>
      </c>
      <c r="B26" s="1">
        <v>9.5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577</v>
      </c>
      <c r="B27" s="1">
        <v>8.82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578</v>
      </c>
      <c r="B28" s="1">
        <v>9.56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579</v>
      </c>
      <c r="B29" s="1">
        <v>0.885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580</v>
      </c>
      <c r="B30" s="1">
        <v>-1.4976416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581</v>
      </c>
      <c r="B31" s="1">
        <v>214432.0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582</v>
      </c>
      <c r="B32" s="1">
        <v>214432.0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583</v>
      </c>
      <c r="B33" s="1">
        <v>350298.0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584</v>
      </c>
      <c r="B34" s="1">
        <v>234190.0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585</v>
      </c>
      <c r="B35" s="1">
        <v>234190.0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586</v>
      </c>
      <c r="B36" s="1">
        <v>8.93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587</v>
      </c>
      <c r="B37" s="1">
        <v>9.05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588</v>
      </c>
      <c r="B38" s="1">
        <v>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589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590</v>
      </c>
      <c r="B40" s="1">
        <v>1.9255208E8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591</v>
      </c>
      <c r="B41" s="1">
        <v>6.5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592</v>
      </c>
      <c r="B42" s="1">
        <v>19.836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593</v>
      </c>
      <c r="B43" s="1">
        <v>10.1832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594</v>
      </c>
      <c r="B44" s="1">
        <v>11.07604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595</v>
      </c>
      <c r="B45" s="1" t="s">
        <v>596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597</v>
      </c>
      <c r="B46" s="1">
        <v>4.0852516E7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598</v>
      </c>
      <c r="B47" s="1">
        <v>1.4348913E7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599</v>
      </c>
      <c r="B48" s="1">
        <v>1.99919E7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600</v>
      </c>
      <c r="B49" s="1">
        <v>609729.0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601</v>
      </c>
      <c r="B50" s="1">
        <v>641827.0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602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604</v>
      </c>
      <c r="B53" s="1">
        <v>0.0305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605</v>
      </c>
      <c r="B54" s="1">
        <v>0.06348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606</v>
      </c>
      <c r="B55" s="1">
        <v>0.36609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607</v>
      </c>
      <c r="B56" s="1">
        <v>4.07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608</v>
      </c>
      <c r="B57" s="1">
        <v>2.16594E7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609</v>
      </c>
      <c r="B58" s="1">
        <v>14.341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610</v>
      </c>
      <c r="B59" s="1">
        <v>0.619901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611</v>
      </c>
      <c r="B60" s="1">
        <v>1.7118432E9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612</v>
      </c>
      <c r="B61" s="1">
        <v>1.7433792E9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614</v>
      </c>
      <c r="B63" s="1">
        <v>-7.839E7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615</v>
      </c>
      <c r="B64" s="1">
        <v>-5.94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616</v>
      </c>
      <c r="B65" s="1">
        <v>-4.83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617</v>
      </c>
      <c r="B66" s="1" t="s">
        <v>618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619</v>
      </c>
      <c r="B67" s="1">
        <v>1.726704E9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620</v>
      </c>
      <c r="B68" s="1">
        <v>-0.474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621</v>
      </c>
      <c r="B69" s="1">
        <v>-0.38596493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622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623</v>
      </c>
      <c r="B71" s="1" t="s">
        <v>624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625</v>
      </c>
      <c r="B72" s="1" t="s">
        <v>626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627</v>
      </c>
      <c r="B73" s="1" t="s">
        <v>628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629</v>
      </c>
      <c r="B74" s="1" t="s">
        <v>628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630</v>
      </c>
      <c r="B75" s="1" t="s">
        <v>631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632</v>
      </c>
      <c r="B76" s="1" t="s">
        <v>631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633</v>
      </c>
      <c r="B77" s="1">
        <v>1.5683814E9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634</v>
      </c>
      <c r="B78" s="1" t="s">
        <v>635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636</v>
      </c>
      <c r="B79" s="1" t="s">
        <v>637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638</v>
      </c>
      <c r="B80" s="1" t="s">
        <v>639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640</v>
      </c>
      <c r="B81" s="1" t="s">
        <v>641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642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643</v>
      </c>
      <c r="B83" s="1">
        <v>8.89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644</v>
      </c>
      <c r="B84" s="1">
        <v>185.09224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645</v>
      </c>
      <c r="B85" s="1">
        <v>24.354368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646</v>
      </c>
      <c r="B86" s="1">
        <v>101.11338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647</v>
      </c>
      <c r="B87" s="1">
        <v>97.50347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648</v>
      </c>
      <c r="B88" s="1" t="s">
        <v>649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650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651</v>
      </c>
      <c r="B90" s="1">
        <v>1.83275008E8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652</v>
      </c>
      <c r="B91" s="1">
        <v>9.004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653</v>
      </c>
      <c r="B92" s="1">
        <v>-8.6204E7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654</v>
      </c>
      <c r="B93" s="1">
        <v>212000.0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655</v>
      </c>
      <c r="B94" s="1">
        <v>39.023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656</v>
      </c>
      <c r="B95" s="1">
        <v>41.697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657</v>
      </c>
      <c r="B96" s="1">
        <v>0.076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658</v>
      </c>
      <c r="B97" s="1">
        <v>-0.32711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659</v>
      </c>
      <c r="B98" s="1">
        <v>-0.49067003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660</v>
      </c>
      <c r="B99" s="1">
        <v>-5.0425752E7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661</v>
      </c>
      <c r="B100" s="1">
        <v>-8.5425E7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662</v>
      </c>
      <c r="B101" s="1" t="s">
        <v>663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-3.47</v>
      </c>
      <c r="D3" s="1">
        <v>-14.574</v>
      </c>
      <c r="E3" s="1">
        <v>-23.596</v>
      </c>
      <c r="F3" s="1">
        <v>-23.596</v>
      </c>
      <c r="G3" s="1">
        <f>IF(F3*FORECAST(G2,B3:F3,B2:F2)&gt;0,FORECAST(G2,B3:F3,B2:F2),F3)*$X$1</f>
        <v>-33.2426</v>
      </c>
      <c r="H3" s="1">
        <f>IF(G3*FORECAST(H2,B3:G3,B2:G2)&gt;0,FORECAST(H2,B3:G3,B2:G2),G3)*$X$1</f>
        <v>-39.9744</v>
      </c>
      <c r="I3" s="1">
        <f>IF(H3*FORECAST(I2,B3:H3,B2:H2)&gt;0,FORECAST(I2,B3:H3,B2:H2),H3)*$X$1</f>
        <v>-46.7062</v>
      </c>
      <c r="J3" s="1">
        <f>IF(I3*FORECAST(J2,B3:I3,B2:I2)&gt;0,FORECAST(J2,B3:I3,B2:I2),I3)*$X$1</f>
        <v>-53.438</v>
      </c>
      <c r="K3" s="1">
        <f>IF(J3*FORECAST(K2,B3:J3,B2:J2)&gt;0,FORECAST(K2,B3:J3,B2:J2),J3)*$X$1</f>
        <v>-60.1698</v>
      </c>
      <c r="L3" s="1">
        <f>IF(K3*FORECAST(L2,B3:K3,B2:K2)&gt;0,FORECAST(L2,B3:K3,B2:K2),K3)*$X$1</f>
        <v>-66.9016</v>
      </c>
      <c r="M3" s="1">
        <f>IF(L3*FORECAST(M2,B3:L3,B2:L2)&gt;0,FORECAST(M2,B3:L3,B2:L2),L3)*$X$1</f>
        <v>-73.6334</v>
      </c>
      <c r="N3" s="5">
        <f>IF(M3*FORECAST(N2,B3:M3,B2:M2)&gt;0,FORECAST(N2,B3:M3,B2:M2),M3)*$X$1</f>
        <v>-80.3652</v>
      </c>
      <c r="O3" s="5">
        <f>IF(N3*FORECAST(O2,B3:N3,B2:N2)&gt;0,FORECAST(O2,B3:N3,B2:N2),N3)*$X$1</f>
        <v>-87.097</v>
      </c>
      <c r="P3" s="5">
        <f>IF(O3*FORECAST(P2,B3:O3,B2:O2)&gt;0,FORECAST(P2,B3:O3,B2:O2),O3)*$X$1</f>
        <v>-93.8288</v>
      </c>
      <c r="Q3" s="5">
        <f>IF(P3*FORECAST(Q2,B3:P3,B2:P2)&gt;0,FORECAST(Q2,B3:P3,B2:P2),P3)*$X$1</f>
        <v>-100.5606</v>
      </c>
      <c r="R3" s="5">
        <f>IF(Q3*FORECAST(R2,B3:Q3,B2:Q2)&gt;0,FORECAST(R2,B3:Q3,B2:Q2),Q3)*$X$1</f>
        <v>-107.2924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-0.694</v>
      </c>
      <c r="C4" s="1">
        <v>-44.416</v>
      </c>
      <c r="D4" s="1">
        <v>-36.782</v>
      </c>
      <c r="E4" s="1">
        <v>-11.104</v>
      </c>
      <c r="F4" s="1">
        <v>-145.046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>
        <v>19.0</v>
      </c>
      <c r="C5" s="1">
        <v>2.0</v>
      </c>
      <c r="D5" s="1">
        <v>4.0</v>
      </c>
      <c r="E5" s="1">
        <v>4.0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666</v>
      </c>
      <c r="L7" s="1">
        <f>IF(R3*FORECAST(R2,B3:R3,B2:R2)&gt;0,FORECAST(R2,B3:R3,B2:R2),Q3)*$X$1 * (1+0.02)/(0.06-0.02)</f>
        <v>-2735.9562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667</v>
      </c>
      <c r="L8" s="6">
        <f t="array" ref="L8">NPV(0.06,H3:R3)</f>
        <v>-550.0122687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668</v>
      </c>
      <c r="L9" s="6">
        <f t="array" ref="L9">NPV(0.06,H16:R16)</f>
        <v>-1441.267596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669</v>
      </c>
      <c r="L10" s="6">
        <f>L8 + L9</f>
        <v>-1991.279865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-145.046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670</v>
      </c>
      <c r="L12" s="6">
        <f>L10 - L11</f>
        <v>-1846.233865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-230.7792331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(1+0.02)/(0.06-0.02)</f>
        <v>-2735.9562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-0.694</v>
      </c>
      <c r="C3" s="1">
        <v>-22.208</v>
      </c>
      <c r="D3" s="1">
        <v>-46.498</v>
      </c>
      <c r="E3" s="1">
        <v>-32.61799999999999</v>
      </c>
      <c r="F3" s="1">
        <v>-54.132</v>
      </c>
      <c r="G3" s="1">
        <f>IF(F3*FORECAST(G2,B3:F3,B2:F2)&gt;0,FORECAST(G2,B3:F3,B2:F2),F3)*$X$1</f>
        <v>-66.4158</v>
      </c>
      <c r="H3" s="1">
        <f>IF(G3*FORECAST(H2,B3:G3,B2:G2)&gt;0,FORECAST(H2,B3:G3,B2:G2),G3)*$X$1</f>
        <v>-78.1444</v>
      </c>
      <c r="I3" s="1">
        <f>IF(H3*FORECAST(I2,B3:H3,B2:H2)&gt;0,FORECAST(I2,B3:H3,B2:H2),H3)*$X$1</f>
        <v>-89.873</v>
      </c>
      <c r="J3" s="1">
        <f>IF(I3*FORECAST(J2,B3:I3,B2:I2)&gt;0,FORECAST(J2,B3:I3,B2:I2),I3)*$X$1</f>
        <v>-101.6016</v>
      </c>
      <c r="K3" s="1">
        <f>IF(J3*FORECAST(K2,B3:J3,B2:J2)&gt;0,FORECAST(K2,B3:J3,B2:J2),J3)*$X$1</f>
        <v>-113.3302</v>
      </c>
      <c r="L3" s="1">
        <f>IF(K3*FORECAST(L2,B3:K3,B2:K2)&gt;0,FORECAST(L2,B3:K3,B2:K2),K3)*$X$1</f>
        <v>-125.0588</v>
      </c>
      <c r="M3" s="1">
        <f>IF(L3*FORECAST(M2,B3:L3,B2:L2)&gt;0,FORECAST(M2,B3:L3,B2:L2),L3)*$X$1</f>
        <v>-136.7874</v>
      </c>
      <c r="N3" s="5">
        <f>IF(M3*FORECAST(N2,B3:M3,B2:M2)&gt;0,FORECAST(N2,B3:M3,B2:M2),M3)*$X$1</f>
        <v>-148.516</v>
      </c>
      <c r="O3" s="5">
        <f>IF(N3*FORECAST(O2,B3:N3,B2:N2)&gt;0,FORECAST(O2,B3:N3,B2:N2),N3)*$X$1</f>
        <v>-160.2446</v>
      </c>
      <c r="P3" s="5">
        <f>IF(O3*FORECAST(P2,B3:O3,B2:O2)&gt;0,FORECAST(P2,B3:O3,B2:O2),O3)*$X$1</f>
        <v>-171.9732</v>
      </c>
      <c r="Q3" s="5">
        <f>IF(P3*FORECAST(Q2,B3:P3,B2:P2)&gt;0,FORECAST(Q2,B3:P3,B2:P2),P3)*$X$1</f>
        <v>-183.7018</v>
      </c>
      <c r="R3" s="5">
        <f>IF(Q3*FORECAST(R2,B3:Q3,B2:Q2)&gt;0,FORECAST(R2,B3:Q3,B2:Q2),Q3)*$X$1</f>
        <v>-195.4304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-0.694</v>
      </c>
      <c r="C4" s="1">
        <v>-44.416</v>
      </c>
      <c r="D4" s="1">
        <v>-36.782</v>
      </c>
      <c r="E4" s="1">
        <v>-11.104</v>
      </c>
      <c r="F4" s="1">
        <v>-145.046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>
        <v>19.0</v>
      </c>
      <c r="C5" s="1">
        <v>2.0</v>
      </c>
      <c r="D5" s="1">
        <v>4.0</v>
      </c>
      <c r="E5" s="1">
        <v>4.0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666</v>
      </c>
      <c r="L7" s="1">
        <f>IF(R3*FORECAST(R2,B3:R3,B2:R2)&gt;0,FORECAST(R2,B3:R3,B2:R2),Q3)*$X$1 * (1+0.02)/(0.06-0.02)</f>
        <v>-4983.4752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667</v>
      </c>
      <c r="L8" s="6">
        <f t="array" ref="L8">NPV(0.06,H3:R3)</f>
        <v>-1025.29367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668</v>
      </c>
      <c r="L9" s="6">
        <f t="array" ref="L9">NPV(0.06,H16:R16)</f>
        <v>-2625.232568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669</v>
      </c>
      <c r="L10" s="6">
        <f>L8 + L9</f>
        <v>-3650.526238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-145.046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670</v>
      </c>
      <c r="L12" s="6">
        <f>L10 - L11</f>
        <v>-3505.480238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-438.1850298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(1+0.02)/(0.06-0.02)</f>
        <v>-4983.4752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