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<sst xmlns="http://schemas.openxmlformats.org/spreadsheetml/2006/main" count="386" uniqueCount="290">
  <si>
    <t>ticker</t>
  </si>
  <si>
    <t>CVII</t>
  </si>
  <si>
    <t>nombre</t>
  </si>
  <si>
    <t>CHURCHILL CAPITAL CORP VI</t>
  </si>
  <si>
    <t>empresa</t>
  </si>
  <si>
    <t>Investment Holding Companies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</si>
  <si>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</si>
  <si>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</si>
  <si>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</si>
  <si>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</si>
  <si>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</si>
  <si>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</si>
  <si>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</si>
  <si>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</si>
  <si>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</si>
  <si>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</si>
  <si>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</si>
  <si>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</si>
  <si>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(Gain) Loss on Sale of Investments - (CF)</t>
  </si>
  <si>
    <t>Other Operating Activities, Total</t>
  </si>
  <si>
    <t>Change In Income Taxes</t>
  </si>
  <si>
    <t>Change in Other Net Operating Assets</t>
  </si>
  <si>
    <t>Cash from Operations</t>
  </si>
  <si>
    <t>0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</si>
  <si>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</si>
  <si>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</si>
  <si>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</si>
  <si>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</si>
  <si>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</si>
  <si>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</si>
  <si>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</si>
  <si>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</si>
  <si>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</si>
  <si>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</si>
  <si>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</si>
  <si>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</si>
  <si>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</si>
  <si>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</si>
  <si>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</si>
  <si>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</si>
  <si>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</si>
  <si>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</si>
  <si>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</si>
  <si>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</si>
  <si>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</si>
  <si>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</si>
  <si>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</si>
  <si>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</si>
  <si>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</si>
  <si>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</si>
  <si>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</si>
  <si>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</si>
  <si>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</si>
  <si>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</si>
  <si>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</si>
  <si>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</si>
  <si>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</si>
  <si>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</si>
  <si>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</si>
  <si>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</si>
  <si>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</si>
  <si>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</si>
  <si>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</si>
  <si>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</si>
  <si>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</si>
  <si>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</si>
  <si>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</si>
  <si>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</t>
  </si>
  <si>
    <t>-0.27</t>
  </si>
  <si>
    <t>-0.46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</si>
  <si>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</si>
  <si>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</si>
  <si>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</si>
  <si>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</si>
  <si>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</si>
  <si>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</si>
  <si>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</si>
  <si>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</si>
  <si>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</si>
  <si>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</si>
  <si>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</si>
  <si>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</si>
  <si>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</si>
  <si>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</si>
  <si>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</si>
  <si>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</si>
  <si>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</si>
  <si>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</si>
  <si>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</si>
  <si>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</si>
  <si>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</si>
  <si>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</si>
  <si>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</si>
  <si>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-0.03</t>
  </si>
  <si>
    <t>0.41</t>
  </si>
  <si>
    <t>0.13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</si>
  <si>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</si>
  <si>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</si>
  <si>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</si>
  <si>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</si>
  <si>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</si>
  <si>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</si>
  <si>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-0.02</t>
  </si>
  <si>
    <t>0.27</t>
  </si>
  <si>
    <t>0.15</t>
  </si>
  <si>
    <t>Normalized Diluted EPS</t>
  </si>
  <si>
    <t>EBITA</t>
  </si>
  <si>
    <t>EBIT</t>
  </si>
  <si>
    <t>Effective Tax Rate - (Ratio)</t>
  </si>
  <si>
    <t>-0.56</t>
  </si>
  <si>
    <t>5.54</t>
  </si>
  <si>
    <t>44.24</t>
  </si>
  <si>
    <t>Current Domestic Taxes</t>
  </si>
  <si>
    <t>Total Current Taxes</t>
  </si>
  <si>
    <t>Deferred Domestic Taxes</t>
  </si>
  <si>
    <t>Total Deferred Taxes</t>
  </si>
  <si>
    <t>Normalized Net Income</t>
  </si>
  <si>
    <t>Profitability</t>
  </si>
  <si>
    <t>Return on Assets</t>
  </si>
  <si>
    <t>-0.21</t>
  </si>
  <si>
    <t>-0.1</t>
  </si>
  <si>
    <t>-0.41</t>
  </si>
  <si>
    <t>Return on Total Capital</t>
  </si>
  <si>
    <t>2.87</t>
  </si>
  <si>
    <t>1.92</t>
  </si>
  <si>
    <t>10.06</t>
  </si>
  <si>
    <t>Return On Equity %</t>
  </si>
  <si>
    <t>8.37</t>
  </si>
  <si>
    <t>-94.32</t>
  </si>
  <si>
    <t>-36.39</t>
  </si>
  <si>
    <t>Return on Common Equity</t>
  </si>
  <si>
    <t>Short Term Liquidity</t>
  </si>
  <si>
    <t>Current Ratio</t>
  </si>
  <si>
    <t>2.08</t>
  </si>
  <si>
    <t>18.9</t>
  </si>
  <si>
    <t>1.22</t>
  </si>
  <si>
    <t>0.23</t>
  </si>
  <si>
    <t>Quick Ratio</t>
  </si>
  <si>
    <t>14.88</t>
  </si>
  <si>
    <t>1.17</t>
  </si>
  <si>
    <t>0.22</t>
  </si>
  <si>
    <t>Operating Cash Flow to Current Liabilities</t>
  </si>
  <si>
    <t>-11.62</t>
  </si>
  <si>
    <t>-0.36</t>
  </si>
  <si>
    <t>-0.83</t>
  </si>
  <si>
    <t>Long Term Solvency</t>
  </si>
  <si>
    <t>Total Debt/Equity</t>
  </si>
  <si>
    <t>-18.66</t>
  </si>
  <si>
    <t>Total Debt / Total Capital</t>
  </si>
  <si>
    <t>-22.94</t>
  </si>
  <si>
    <t>Total Liabilities / Total Assets</t>
  </si>
  <si>
    <t>33.33</t>
  </si>
  <si>
    <t>107.47</t>
  </si>
  <si>
    <t>103.36</t>
  </si>
  <si>
    <t>106.95</t>
  </si>
  <si>
    <t>Growth Over Prior Year</t>
  </si>
  <si>
    <t>EBITA, 1 Yr. Growth %</t>
  </si>
  <si>
    <t>-2.44</t>
  </si>
  <si>
    <t>184.86</t>
  </si>
  <si>
    <t>EBIT, 1 Yr. Growth %</t>
  </si>
  <si>
    <t>Earnings From Cont. Operations, 1 Yr. Growth %</t>
  </si>
  <si>
    <t>-76.94</t>
  </si>
  <si>
    <t>Net Income, 1 Yr. Growth %</t>
  </si>
  <si>
    <t>Normalized Net Income, 1 Yr. Growth %</t>
  </si>
  <si>
    <t>-60.95</t>
  </si>
  <si>
    <t>Diluted EPS Before Extra, 1 Yr. Growth %</t>
  </si>
  <si>
    <t>-67.5</t>
  </si>
  <si>
    <t>Total Assets, 1 Yr. Growth %</t>
  </si>
  <si>
    <t>1.28</t>
  </si>
  <si>
    <t>-56.03</t>
  </si>
  <si>
    <t>Tangible Book Value, 1 Yr. Growth %</t>
  </si>
  <si>
    <t>-54.41</t>
  </si>
  <si>
    <t>-9.14</t>
  </si>
  <si>
    <t>Common Equity, 1 Yr. Growth %</t>
  </si>
  <si>
    <t>Cash From Operations, 1 Yr. Growth %</t>
  </si>
  <si>
    <t>-59.97</t>
  </si>
  <si>
    <t>Levered Free Cash Flow, 1 Yr. Growth %</t>
  </si>
  <si>
    <t>-221.7</t>
  </si>
  <si>
    <t>118.2</t>
  </si>
  <si>
    <t>Unlevered Free Cash Flow, 1 Yr. Growth %</t>
  </si>
  <si>
    <t>Compound Annual Growth Rate Over Two Years</t>
  </si>
  <si>
    <t>EBITA, 2 Yr. CAGR %</t>
  </si>
  <si>
    <t>66.71</t>
  </si>
  <si>
    <t>EBIT, 2 Yr. CAGR %</t>
  </si>
  <si>
    <t>Earnings From Cont. Operations, 2 Yr. CAGR %</t>
  </si>
  <si>
    <t>94.57</t>
  </si>
  <si>
    <t>Net Income, 2 Yr. CAGR %</t>
  </si>
  <si>
    <t>Normalized Net Income, 2 Yr. CAGR %</t>
  </si>
  <si>
    <t>160.65</t>
  </si>
  <si>
    <t>Diluted EPS Before Extra, 2 Yr. CAGR %</t>
  </si>
  <si>
    <t>118.08</t>
  </si>
  <si>
    <t>Total Assets, 2 Yr. CAGR %</t>
  </si>
  <si>
    <t>-33.27</t>
  </si>
  <si>
    <t>Tangible Book Value, 2 Yr. CAGR %</t>
  </si>
  <si>
    <t>-35.64</t>
  </si>
  <si>
    <t>Common Equity, 2 Yr. CAGR %</t>
  </si>
  <si>
    <t>Cash From Operations, 2 Yr. CAGR %</t>
  </si>
  <si>
    <t>137.4</t>
  </si>
  <si>
    <t>Levered Free Cash Flow, 2 Yr. CAGR %</t>
  </si>
  <si>
    <t>62.96</t>
  </si>
  <si>
    <t>Unlevered Free Cash Flow, 2 Yr. CAGR %</t>
  </si>
  <si>
    <t>Compound Annual Growth Rate Over Three Years</t>
  </si>
  <si>
    <t>EBITA, 3 Yr. CAGR %</t>
  </si>
  <si>
    <t>EBIT, 3 Yr. CAGR %</t>
  </si>
  <si>
    <t>Earnings From Cont. Operations, 3 Yr. CAGR %</t>
  </si>
  <si>
    <t>Net Income, 3 Yr. CAGR %</t>
  </si>
  <si>
    <t>Normalized Net Income, 3 Yr. CAGR %</t>
  </si>
  <si>
    <t>Total Assets, 3 Yr. CAGR %</t>
  </si>
  <si>
    <t>Tangible Book Value, 3 Yr. CAGR %</t>
  </si>
  <si>
    <t>Common Equity, 3 Yr. CAGR %</t>
  </si>
  <si>
    <t>2021</t>
  </si>
  <si>
    <t>2022</t>
  </si>
  <si>
    <t>2023</t>
  </si>
  <si>
    <t>Capitalization
                                    1</t>
  </si>
  <si>
    <t>1,696</t>
  </si>
  <si>
    <t>1,720</t>
  </si>
  <si>
    <t>971.4</t>
  </si>
  <si>
    <t>Change</t>
  </si>
  <si>
    <t>-</t>
  </si>
  <si>
    <t>1.42%</t>
  </si>
  <si>
    <t>-43.52%</t>
  </si>
  <si>
    <t>Enterprise Value (EV)
                                    1</t>
  </si>
  <si>
    <t>1,692</t>
  </si>
  <si>
    <t>1,716</t>
  </si>
  <si>
    <t>974.5</t>
  </si>
  <si>
    <t>-43.19%</t>
  </si>
  <si>
    <t>P/E ratio</t>
  </si>
  <si>
    <t>-349x</t>
  </si>
  <si>
    <t>24.2x</t>
  </si>
  <si>
    <t>78.4x</t>
  </si>
  <si>
    <t>PBR</t>
  </si>
  <si>
    <t>-16.4x</t>
  </si>
  <si>
    <t>-36.5x</t>
  </si>
  <si>
    <t>-22.7x</t>
  </si>
  <si>
    <t>PEG</t>
  </si>
  <si>
    <t>-0x</t>
  </si>
  <si>
    <t>-1.2x</t>
  </si>
  <si>
    <t>Capitalization / Revenue</t>
  </si>
  <si>
    <t>EV / Revenue</t>
  </si>
  <si>
    <t>EV / EBITDA</t>
  </si>
  <si>
    <t>EV / EBIT</t>
  </si>
  <si>
    <t>-712,208,084x</t>
  </si>
  <si>
    <t>-740,380,141x</t>
  </si>
  <si>
    <t>-147,642,057x</t>
  </si>
  <si>
    <t>EV / FCF</t>
  </si>
  <si>
    <t>-722,644,432x</t>
  </si>
  <si>
    <t>602,252,673x</t>
  </si>
  <si>
    <t>156,788,680x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</si>
  <si>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</si>
  <si>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</si>
  <si>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</si>
  <si>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</si>
  <si>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</si>
  <si>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</si>
  <si>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-0.0281</t>
  </si>
  <si>
    <t>0.4119</t>
  </si>
  <si>
    <t>0.1339</t>
  </si>
  <si>
    <t>Distribution rate</t>
  </si>
  <si>
    <t>Net sales</t>
  </si>
  <si>
    <t>EBITDA</t>
  </si>
  <si>
    <t>-2.375</t>
  </si>
  <si>
    <t>-2.317</t>
  </si>
  <si>
    <t>-6.601</t>
  </si>
  <si>
    <t>Net income
                                    1</t>
  </si>
  <si>
    <t>-4.328</t>
  </si>
  <si>
    <t>71.05</t>
  </si>
  <si>
    <t>16.39</t>
  </si>
  <si>
    <t>Net Debt
                                    1</t>
  </si>
  <si>
    <t>-4.155</t>
  </si>
  <si>
    <t>-4.235</t>
  </si>
  <si>
    <t>3.13</t>
  </si>
  <si>
    <t>Reference price
                                    2</t>
  </si>
  <si>
    <t>9.830</t>
  </si>
  <si>
    <t>9.970</t>
  </si>
  <si>
    <t>10.500</t>
  </si>
  <si>
    <t>Nbr of stocks (in thousands)</t>
  </si>
  <si>
    <t>172,500</t>
  </si>
  <si>
    <t>92,516</t>
  </si>
  <si>
    <t>Announcement Date</t>
  </si>
  <si>
    <t>3/31/22</t>
  </si>
  <si>
    <t>3/17/23</t>
  </si>
  <si>
    <t>4/1/24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</si>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</sst>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3.382269805416988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0.0</v>
      </c>
      <c r="C2" s="1">
        <v>-4.0</v>
      </c>
      <c r="D2" s="1">
        <v>71.0</v>
      </c>
      <c r="E2" s="1">
        <v>16.0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0.0</v>
      </c>
      <c r="C3" s="1">
        <v>-2.0</v>
      </c>
      <c r="D3" s="1">
        <v>2.0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1.0</v>
      </c>
      <c r="D4" s="1">
        <v>-76.0</v>
      </c>
      <c r="E4" s="1">
        <v>-36.0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2.0</v>
      </c>
      <c r="D5" s="1">
        <v>3.0</v>
      </c>
      <c r="E5" s="1">
        <v>54.0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-87.0</v>
      </c>
      <c r="D6" s="1">
        <v>1.0</v>
      </c>
      <c r="E6" s="1">
        <v>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 t="s">
        <v>23</v>
      </c>
      <c r="C7" s="1">
        <v>-3.0</v>
      </c>
      <c r="D7" s="1">
        <v>-1.0</v>
      </c>
      <c r="E7" s="1">
        <v>-18.0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-1380.0</v>
      </c>
      <c r="D8" s="1">
        <v>1.0</v>
      </c>
      <c r="E8" s="1">
        <v>827.0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-1380.0</v>
      </c>
      <c r="D9" s="1">
        <v>1.0</v>
      </c>
      <c r="E9" s="1">
        <v>827.0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37.0</v>
      </c>
      <c r="D10" s="1">
        <v>0.0</v>
      </c>
      <c r="E10" s="1">
        <v>8.0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37.0</v>
      </c>
      <c r="D11" s="1">
        <v>0.0</v>
      </c>
      <c r="E11" s="1">
        <v>8.0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-37.0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-37.0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10.0</v>
      </c>
      <c r="C14" s="1">
        <v>1360.0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-816.0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31.0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10.0</v>
      </c>
      <c r="C17" s="1">
        <v>1390.0</v>
      </c>
      <c r="D17" s="1">
        <v>0.0</v>
      </c>
      <c r="E17" s="1">
        <v>-808.0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10.0</v>
      </c>
      <c r="C18" s="1">
        <v>4.0</v>
      </c>
      <c r="D18" s="1">
        <v>8.0</v>
      </c>
      <c r="E18" s="1">
        <v>63.0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13.0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-2.0</v>
      </c>
      <c r="D21" s="1">
        <v>2.0</v>
      </c>
      <c r="E21" s="1">
        <v>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-2.0</v>
      </c>
      <c r="D22" s="1">
        <v>2.0</v>
      </c>
      <c r="E22" s="1">
        <v>6.0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85.0</v>
      </c>
      <c r="D23" s="1">
        <v>-4.0</v>
      </c>
      <c r="E23" s="1">
        <v>-10.0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 t="s">
        <v>23</v>
      </c>
      <c r="D24" s="1">
        <v>0.0</v>
      </c>
      <c r="E24" s="1">
        <v>8.0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</v>
      </c>
      <c r="B3" s="1">
        <v>2.0</v>
      </c>
      <c r="C3" s="1">
        <v>4.0</v>
      </c>
      <c r="D3" s="1">
        <v>4.0</v>
      </c>
      <c r="E3" s="1">
        <v>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</v>
      </c>
      <c r="B4" s="1">
        <v>2.0</v>
      </c>
      <c r="C4" s="1">
        <v>4.0</v>
      </c>
      <c r="D4" s="1">
        <v>4.0</v>
      </c>
      <c r="E4" s="1">
        <v>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</v>
      </c>
      <c r="B5" s="1">
        <v>0.0</v>
      </c>
      <c r="C5" s="1">
        <v>1.0</v>
      </c>
      <c r="D5" s="1">
        <v>16.0</v>
      </c>
      <c r="E5" s="1">
        <v>14.0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</v>
      </c>
      <c r="B6" s="1">
        <v>2.0</v>
      </c>
      <c r="C6" s="1">
        <v>5.0</v>
      </c>
      <c r="D6" s="1">
        <v>4.0</v>
      </c>
      <c r="E6" s="1">
        <v>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</v>
      </c>
      <c r="B7" s="1">
        <v>1.0</v>
      </c>
      <c r="C7" s="1">
        <v>0.0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</v>
      </c>
      <c r="B8" s="1">
        <v>0.0</v>
      </c>
      <c r="C8" s="1">
        <v>1380.0</v>
      </c>
      <c r="D8" s="1">
        <v>1400.0</v>
      </c>
      <c r="E8" s="1">
        <v>612.0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</v>
      </c>
      <c r="B9" s="1">
        <v>3.0</v>
      </c>
      <c r="C9" s="1">
        <v>1390.0</v>
      </c>
      <c r="D9" s="1">
        <v>1400.0</v>
      </c>
      <c r="E9" s="1">
        <v>617.0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</v>
      </c>
      <c r="B11" s="1">
        <v>0.0</v>
      </c>
      <c r="C11" s="1">
        <v>25.0</v>
      </c>
      <c r="D11" s="1">
        <v>28.0</v>
      </c>
      <c r="E11" s="1">
        <v>10.0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</v>
      </c>
      <c r="B12" s="1">
        <v>0.0</v>
      </c>
      <c r="C12" s="1">
        <v>0.0</v>
      </c>
      <c r="D12" s="1">
        <v>0.0</v>
      </c>
      <c r="E12" s="1">
        <v>8.0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</v>
      </c>
      <c r="B13" s="1">
        <v>0.0</v>
      </c>
      <c r="C13" s="1">
        <v>2.0</v>
      </c>
      <c r="D13" s="1">
        <v>3.0</v>
      </c>
      <c r="E13" s="1">
        <v>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</v>
      </c>
      <c r="B14" s="1">
        <v>1.0</v>
      </c>
      <c r="C14" s="1">
        <v>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</v>
      </c>
      <c r="B15" s="1">
        <v>1.0</v>
      </c>
      <c r="C15" s="1">
        <v>27.0</v>
      </c>
      <c r="D15" s="1">
        <v>3.0</v>
      </c>
      <c r="E15" s="1">
        <v>21.0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</v>
      </c>
      <c r="B16" s="1">
        <v>0.0</v>
      </c>
      <c r="C16" s="1">
        <v>0.0</v>
      </c>
      <c r="D16" s="1">
        <v>83.0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</v>
      </c>
      <c r="B17" s="1">
        <v>0.0</v>
      </c>
      <c r="C17" s="1">
        <v>1490.0</v>
      </c>
      <c r="D17" s="1">
        <v>1450.0</v>
      </c>
      <c r="E17" s="1">
        <v>638.0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</v>
      </c>
      <c r="B18" s="1">
        <v>1.0</v>
      </c>
      <c r="C18" s="1">
        <v>1490.0</v>
      </c>
      <c r="D18" s="1">
        <v>1450.0</v>
      </c>
      <c r="E18" s="1">
        <v>660.0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</v>
      </c>
      <c r="B19" s="1">
        <v>863.0</v>
      </c>
      <c r="C19" s="1">
        <v>0.0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</v>
      </c>
      <c r="B20" s="1">
        <v>2.0</v>
      </c>
      <c r="C20" s="1">
        <v>0.0</v>
      </c>
      <c r="D20" s="1">
        <v>0.0</v>
      </c>
      <c r="E20" s="1">
        <v>22.0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0.0</v>
      </c>
      <c r="C21" s="1">
        <v>-103.0</v>
      </c>
      <c r="D21" s="1">
        <v>-47.0</v>
      </c>
      <c r="E21" s="1">
        <v>-64.0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</v>
      </c>
      <c r="B22" s="1">
        <v>2.0</v>
      </c>
      <c r="C22" s="1">
        <v>-103.0</v>
      </c>
      <c r="D22" s="1">
        <v>-47.0</v>
      </c>
      <c r="E22" s="1">
        <v>-42.0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</v>
      </c>
      <c r="B23" s="1">
        <v>2.0</v>
      </c>
      <c r="C23" s="1">
        <v>-103.0</v>
      </c>
      <c r="D23" s="1">
        <v>-47.0</v>
      </c>
      <c r="E23" s="1">
        <v>-42.0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</v>
      </c>
      <c r="B24" s="1">
        <v>3.0</v>
      </c>
      <c r="C24" s="1">
        <v>1390.0</v>
      </c>
      <c r="D24" s="1">
        <v>1400.0</v>
      </c>
      <c r="E24" s="1">
        <v>617.0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</v>
      </c>
      <c r="B26" s="1">
        <v>9.0</v>
      </c>
      <c r="C26" s="1">
        <v>172.0</v>
      </c>
      <c r="D26" s="1">
        <v>172.0</v>
      </c>
      <c r="E26" s="1">
        <v>91.0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9.0</v>
      </c>
      <c r="C27" s="1">
        <v>172.0</v>
      </c>
      <c r="D27" s="1">
        <v>172.0</v>
      </c>
      <c r="E27" s="1">
        <v>92.0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 t="s">
        <v>23</v>
      </c>
      <c r="C28" s="1" t="s">
        <v>67</v>
      </c>
      <c r="D28" s="1" t="s">
        <v>68</v>
      </c>
      <c r="E28" s="1" t="s">
        <v>69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2.0</v>
      </c>
      <c r="C29" s="1">
        <v>-103.0</v>
      </c>
      <c r="D29" s="1">
        <v>-47.0</v>
      </c>
      <c r="E29" s="1">
        <v>-42.0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 t="s">
        <v>23</v>
      </c>
      <c r="C30" s="1" t="s">
        <v>67</v>
      </c>
      <c r="D30" s="1" t="s">
        <v>68</v>
      </c>
      <c r="E30" s="1" t="s">
        <v>69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 t="s">
        <v>23</v>
      </c>
      <c r="C31" s="1" t="s">
        <v>23</v>
      </c>
      <c r="D31" s="1" t="s">
        <v>23</v>
      </c>
      <c r="E31" s="1">
        <v>8.0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-2.0</v>
      </c>
      <c r="C32" s="1">
        <v>-4.0</v>
      </c>
      <c r="D32" s="1">
        <v>-4.0</v>
      </c>
      <c r="E32" s="1">
        <v>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>
        <v>3.0</v>
      </c>
      <c r="C33" s="1">
        <v>3.0</v>
      </c>
      <c r="D33" s="1">
        <v>3.0</v>
      </c>
      <c r="E33" s="1">
        <v>3.0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75</v>
      </c>
      <c r="B34" s="1">
        <v>2.0</v>
      </c>
      <c r="C34" s="1">
        <v>2.0</v>
      </c>
      <c r="D34" s="1">
        <v>2.0</v>
      </c>
      <c r="E34" s="1">
        <v>2.0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</v>
      </c>
      <c r="B2" s="1">
        <v>0.0</v>
      </c>
      <c r="C2" s="1">
        <v>2.0</v>
      </c>
      <c r="D2" s="1">
        <v>2.0</v>
      </c>
      <c r="E2" s="1">
        <v>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</v>
      </c>
      <c r="B3" s="1">
        <v>0.0</v>
      </c>
      <c r="C3" s="1">
        <v>2.0</v>
      </c>
      <c r="D3" s="1">
        <v>2.0</v>
      </c>
      <c r="E3" s="1">
        <v>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</v>
      </c>
      <c r="B4" s="1">
        <v>0.0</v>
      </c>
      <c r="C4" s="1">
        <v>-2.0</v>
      </c>
      <c r="D4" s="1">
        <v>-2.0</v>
      </c>
      <c r="E4" s="1">
        <v>-6.0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</v>
      </c>
      <c r="B5" s="1">
        <v>0.0</v>
      </c>
      <c r="C5" s="1">
        <v>32.0</v>
      </c>
      <c r="D5" s="1">
        <v>20.0</v>
      </c>
      <c r="E5" s="1">
        <v>40.0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</v>
      </c>
      <c r="B6" s="1">
        <v>0.0</v>
      </c>
      <c r="C6" s="1">
        <v>32.0</v>
      </c>
      <c r="D6" s="1">
        <v>20.0</v>
      </c>
      <c r="E6" s="1">
        <v>40.0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</v>
      </c>
      <c r="B7" s="1">
        <v>0.0</v>
      </c>
      <c r="C7" s="1">
        <v>-2.0</v>
      </c>
      <c r="D7" s="1">
        <v>57.0</v>
      </c>
      <c r="E7" s="1">
        <v>-4.0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</v>
      </c>
      <c r="B8" s="1">
        <v>0.0</v>
      </c>
      <c r="C8" s="1">
        <v>-4.0</v>
      </c>
      <c r="D8" s="1">
        <v>75.0</v>
      </c>
      <c r="E8" s="1">
        <v>29.0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83</v>
      </c>
      <c r="B9" s="1">
        <v>0.0</v>
      </c>
      <c r="C9" s="1">
        <v>2.0</v>
      </c>
      <c r="D9" s="1">
        <v>-2.0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84</v>
      </c>
      <c r="B10" s="1">
        <v>0.0</v>
      </c>
      <c r="C10" s="1">
        <v>-4.0</v>
      </c>
      <c r="D10" s="1">
        <v>75.0</v>
      </c>
      <c r="E10" s="1">
        <v>29.0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</v>
      </c>
      <c r="B11" s="1">
        <v>0.0</v>
      </c>
      <c r="C11" s="1">
        <v>2.0</v>
      </c>
      <c r="D11" s="1">
        <v>4.0</v>
      </c>
      <c r="E11" s="1">
        <v>13.0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</v>
      </c>
      <c r="B12" s="1">
        <v>0.0</v>
      </c>
      <c r="C12" s="1">
        <v>-4.0</v>
      </c>
      <c r="D12" s="1">
        <v>71.0</v>
      </c>
      <c r="E12" s="1">
        <v>16.0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</v>
      </c>
      <c r="B13" s="1">
        <v>0.0</v>
      </c>
      <c r="C13" s="1">
        <v>-4.0</v>
      </c>
      <c r="D13" s="1">
        <v>71.0</v>
      </c>
      <c r="E13" s="1">
        <v>16.0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</v>
      </c>
      <c r="B14" s="1">
        <v>0.0</v>
      </c>
      <c r="C14" s="1">
        <v>-4.0</v>
      </c>
      <c r="D14" s="1">
        <v>71.0</v>
      </c>
      <c r="E14" s="1">
        <v>16.0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</v>
      </c>
      <c r="B15" s="1">
        <v>0.0</v>
      </c>
      <c r="C15" s="1">
        <v>-4.0</v>
      </c>
      <c r="D15" s="1">
        <v>71.0</v>
      </c>
      <c r="E15" s="1">
        <v>16.0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90</v>
      </c>
      <c r="B16" s="1">
        <v>0.0</v>
      </c>
      <c r="C16" s="1">
        <v>-4.0</v>
      </c>
      <c r="D16" s="1">
        <v>71.0</v>
      </c>
      <c r="E16" s="1">
        <v>16.0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92</v>
      </c>
      <c r="B18" s="1">
        <v>0.0</v>
      </c>
      <c r="C18" s="1" t="s">
        <v>93</v>
      </c>
      <c r="D18" s="1" t="s">
        <v>94</v>
      </c>
      <c r="E18" s="1" t="s">
        <v>95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</v>
      </c>
      <c r="B19" s="1">
        <v>0.0</v>
      </c>
      <c r="C19" s="1" t="s">
        <v>93</v>
      </c>
      <c r="D19" s="1" t="s">
        <v>94</v>
      </c>
      <c r="E19" s="1" t="s">
        <v>95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97</v>
      </c>
      <c r="B20" s="1">
        <v>7.0</v>
      </c>
      <c r="C20" s="1">
        <v>154.0</v>
      </c>
      <c r="D20" s="1">
        <v>172.0</v>
      </c>
      <c r="E20" s="1">
        <v>122.0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</v>
      </c>
      <c r="B21" s="1">
        <v>0.0</v>
      </c>
      <c r="C21" s="1" t="s">
        <v>93</v>
      </c>
      <c r="D21" s="1" t="s">
        <v>94</v>
      </c>
      <c r="E21" s="1" t="s">
        <v>95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</v>
      </c>
      <c r="B22" s="1">
        <v>0.0</v>
      </c>
      <c r="C22" s="1" t="s">
        <v>93</v>
      </c>
      <c r="D22" s="1" t="s">
        <v>94</v>
      </c>
      <c r="E22" s="1" t="s">
        <v>95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>
        <v>7.0</v>
      </c>
      <c r="C23" s="1">
        <v>154.0</v>
      </c>
      <c r="D23" s="1">
        <v>172.0</v>
      </c>
      <c r="E23" s="1">
        <v>122.0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</v>
      </c>
      <c r="B24" s="1">
        <v>0.0</v>
      </c>
      <c r="C24" s="1" t="s">
        <v>102</v>
      </c>
      <c r="D24" s="1" t="s">
        <v>103</v>
      </c>
      <c r="E24" s="1" t="s">
        <v>104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</v>
      </c>
      <c r="B25" s="1">
        <v>0.0</v>
      </c>
      <c r="C25" s="1" t="s">
        <v>102</v>
      </c>
      <c r="D25" s="1" t="s">
        <v>103</v>
      </c>
      <c r="E25" s="1" t="s">
        <v>104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106</v>
      </c>
      <c r="B27" s="1">
        <v>0.0</v>
      </c>
      <c r="C27" s="1">
        <v>-2.0</v>
      </c>
      <c r="D27" s="1">
        <v>-2.0</v>
      </c>
      <c r="E27" s="1">
        <v>-6.0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107</v>
      </c>
      <c r="B28" s="1">
        <v>0.0</v>
      </c>
      <c r="C28" s="1">
        <v>-2.0</v>
      </c>
      <c r="D28" s="1">
        <v>-2.0</v>
      </c>
      <c r="E28" s="1">
        <v>-6.0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108</v>
      </c>
      <c r="B29" s="1">
        <v>0.0</v>
      </c>
      <c r="C29" s="1" t="s">
        <v>109</v>
      </c>
      <c r="D29" s="1" t="s">
        <v>110</v>
      </c>
      <c r="E29" s="1" t="s">
        <v>111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112</v>
      </c>
      <c r="B30" s="1">
        <v>0.0</v>
      </c>
      <c r="C30" s="1">
        <v>2.0</v>
      </c>
      <c r="D30" s="1">
        <v>3.0</v>
      </c>
      <c r="E30" s="1">
        <v>13.0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113</v>
      </c>
      <c r="B31" s="1">
        <v>0.0</v>
      </c>
      <c r="C31" s="1">
        <v>2.0</v>
      </c>
      <c r="D31" s="1">
        <v>3.0</v>
      </c>
      <c r="E31" s="1">
        <v>13.0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114</v>
      </c>
      <c r="B32" s="1">
        <v>0.0</v>
      </c>
      <c r="C32" s="1" t="s">
        <v>23</v>
      </c>
      <c r="D32" s="1">
        <v>83.0</v>
      </c>
      <c r="E32" s="1">
        <v>-83.0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115</v>
      </c>
      <c r="B33" s="1">
        <v>0.0</v>
      </c>
      <c r="C33" s="1" t="s">
        <v>23</v>
      </c>
      <c r="D33" s="1">
        <v>83.0</v>
      </c>
      <c r="E33" s="1">
        <v>-83.0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116</v>
      </c>
      <c r="B34" s="1">
        <v>-625.0</v>
      </c>
      <c r="C34" s="1">
        <v>-2.0</v>
      </c>
      <c r="D34" s="1">
        <v>47.0</v>
      </c>
      <c r="E34" s="1">
        <v>18.0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0.0</v>
      </c>
      <c r="C3" s="1" t="s">
        <v>119</v>
      </c>
      <c r="D3" s="1" t="s">
        <v>120</v>
      </c>
      <c r="E3" s="1" t="s">
        <v>121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0.0</v>
      </c>
      <c r="C4" s="1" t="s">
        <v>123</v>
      </c>
      <c r="D4" s="1" t="s">
        <v>124</v>
      </c>
      <c r="E4" s="1" t="s">
        <v>125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0.0</v>
      </c>
      <c r="C5" s="1" t="s">
        <v>127</v>
      </c>
      <c r="D5" s="1" t="s">
        <v>128</v>
      </c>
      <c r="E5" s="1" t="s">
        <v>129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0.0</v>
      </c>
      <c r="C6" s="1" t="s">
        <v>127</v>
      </c>
      <c r="D6" s="1" t="s">
        <v>128</v>
      </c>
      <c r="E6" s="1" t="s">
        <v>129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 t="s">
        <v>133</v>
      </c>
      <c r="C8" s="1" t="s">
        <v>134</v>
      </c>
      <c r="D8" s="1" t="s">
        <v>135</v>
      </c>
      <c r="E8" s="1" t="s">
        <v>136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 t="s">
        <v>133</v>
      </c>
      <c r="C9" s="1" t="s">
        <v>138</v>
      </c>
      <c r="D9" s="1" t="s">
        <v>139</v>
      </c>
      <c r="E9" s="1" t="s">
        <v>140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 t="s">
        <v>23</v>
      </c>
      <c r="C10" s="1" t="s">
        <v>142</v>
      </c>
      <c r="D10" s="1" t="s">
        <v>143</v>
      </c>
      <c r="E10" s="1" t="s">
        <v>144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0.0</v>
      </c>
      <c r="C12" s="1">
        <v>0.0</v>
      </c>
      <c r="D12" s="1">
        <v>0.0</v>
      </c>
      <c r="E12" s="1" t="s">
        <v>147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0.0</v>
      </c>
      <c r="C13" s="1">
        <v>0.0</v>
      </c>
      <c r="D13" s="1">
        <v>0.0</v>
      </c>
      <c r="E13" s="1" t="s">
        <v>149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 t="s">
        <v>151</v>
      </c>
      <c r="C14" s="1" t="s">
        <v>152</v>
      </c>
      <c r="D14" s="1" t="s">
        <v>153</v>
      </c>
      <c r="E14" s="1" t="s">
        <v>154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0.0</v>
      </c>
      <c r="C16" s="1">
        <v>5.0</v>
      </c>
      <c r="D16" s="1" t="s">
        <v>157</v>
      </c>
      <c r="E16" s="1" t="s">
        <v>158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0.0</v>
      </c>
      <c r="C17" s="1">
        <v>5.0</v>
      </c>
      <c r="D17" s="1" t="s">
        <v>157</v>
      </c>
      <c r="E17" s="1" t="s">
        <v>158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10.0</v>
      </c>
      <c r="D18" s="1">
        <v>0.0</v>
      </c>
      <c r="E18" s="1" t="s">
        <v>161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162</v>
      </c>
      <c r="B19" s="1">
        <v>0.0</v>
      </c>
      <c r="C19" s="1">
        <v>10.0</v>
      </c>
      <c r="D19" s="1">
        <v>0.0</v>
      </c>
      <c r="E19" s="1" t="s">
        <v>161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0.0</v>
      </c>
      <c r="C20" s="1">
        <v>10.0</v>
      </c>
      <c r="D20" s="1">
        <v>0.0</v>
      </c>
      <c r="E20" s="1" t="s">
        <v>164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0.0</v>
      </c>
      <c r="D21" s="1">
        <v>0.0</v>
      </c>
      <c r="E21" s="1" t="s">
        <v>166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3.0</v>
      </c>
      <c r="D22" s="1" t="s">
        <v>168</v>
      </c>
      <c r="E22" s="1" t="s">
        <v>169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0.0</v>
      </c>
      <c r="C23" s="1">
        <v>-43.0</v>
      </c>
      <c r="D23" s="1" t="s">
        <v>171</v>
      </c>
      <c r="E23" s="1" t="s">
        <v>172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173</v>
      </c>
      <c r="B24" s="1">
        <v>0.0</v>
      </c>
      <c r="C24" s="1">
        <v>-43.0</v>
      </c>
      <c r="D24" s="1" t="s">
        <v>171</v>
      </c>
      <c r="E24" s="1" t="s">
        <v>172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0.0</v>
      </c>
      <c r="C25" s="1">
        <v>0.0</v>
      </c>
      <c r="D25" s="1" t="s">
        <v>175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176</v>
      </c>
      <c r="B26" s="1">
        <v>0.0</v>
      </c>
      <c r="C26" s="1">
        <v>0.0</v>
      </c>
      <c r="D26" s="1" t="s">
        <v>177</v>
      </c>
      <c r="E26" s="1" t="s">
        <v>178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179</v>
      </c>
      <c r="B27" s="1">
        <v>0.0</v>
      </c>
      <c r="C27" s="1">
        <v>0.0</v>
      </c>
      <c r="D27" s="1" t="s">
        <v>177</v>
      </c>
      <c r="E27" s="1" t="s">
        <v>178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181</v>
      </c>
      <c r="B29" s="1">
        <v>0.0</v>
      </c>
      <c r="C29" s="1">
        <v>0.0</v>
      </c>
      <c r="D29" s="1">
        <v>0.0</v>
      </c>
      <c r="E29" s="1" t="s">
        <v>182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183</v>
      </c>
      <c r="B30" s="1">
        <v>0.0</v>
      </c>
      <c r="C30" s="1">
        <v>0.0</v>
      </c>
      <c r="D30" s="1">
        <v>0.0</v>
      </c>
      <c r="E30" s="1" t="s">
        <v>182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184</v>
      </c>
      <c r="B31" s="1">
        <v>0.0</v>
      </c>
      <c r="C31" s="1">
        <v>0.0</v>
      </c>
      <c r="D31" s="1">
        <v>1.0</v>
      </c>
      <c r="E31" s="1" t="s">
        <v>185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0.0</v>
      </c>
      <c r="C32" s="1">
        <v>0.0</v>
      </c>
      <c r="D32" s="1">
        <v>1.0</v>
      </c>
      <c r="E32" s="1" t="s">
        <v>185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>
        <v>0.0</v>
      </c>
      <c r="C33" s="1">
        <v>0.0</v>
      </c>
      <c r="D33" s="1">
        <v>1.0</v>
      </c>
      <c r="E33" s="1" t="s">
        <v>188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>
        <v>0.0</v>
      </c>
      <c r="C34" s="1">
        <v>0.0</v>
      </c>
      <c r="D34" s="1">
        <v>0.0</v>
      </c>
      <c r="E34" s="1" t="s">
        <v>190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>
        <v>0.0</v>
      </c>
      <c r="C35" s="1">
        <v>0.0</v>
      </c>
      <c r="D35" s="1">
        <v>1.0</v>
      </c>
      <c r="E35" s="1" t="s">
        <v>192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193</v>
      </c>
      <c r="B36" s="1">
        <v>0.0</v>
      </c>
      <c r="C36" s="1">
        <v>0.0</v>
      </c>
      <c r="D36" s="1">
        <v>0.0</v>
      </c>
      <c r="E36" s="1" t="s">
        <v>194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195</v>
      </c>
      <c r="B37" s="1">
        <v>0.0</v>
      </c>
      <c r="C37" s="1">
        <v>0.0</v>
      </c>
      <c r="D37" s="1">
        <v>0.0</v>
      </c>
      <c r="E37" s="1" t="s">
        <v>194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196</v>
      </c>
      <c r="B38" s="1">
        <v>0.0</v>
      </c>
      <c r="C38" s="1">
        <v>0.0</v>
      </c>
      <c r="D38" s="1">
        <v>0.0</v>
      </c>
      <c r="E38" s="1" t="s">
        <v>197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198</v>
      </c>
      <c r="B39" s="1">
        <v>0.0</v>
      </c>
      <c r="C39" s="1">
        <v>0.0</v>
      </c>
      <c r="D39" s="1">
        <v>0.0</v>
      </c>
      <c r="E39" s="1" t="s">
        <v>199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>
        <v>0.0</v>
      </c>
      <c r="C40" s="1">
        <v>0.0</v>
      </c>
      <c r="D40" s="1">
        <v>0.0</v>
      </c>
      <c r="E40" s="1" t="s">
        <v>199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202</v>
      </c>
      <c r="B42" s="1">
        <v>0.0</v>
      </c>
      <c r="C42" s="1">
        <v>0.0</v>
      </c>
      <c r="D42" s="1">
        <v>0.0</v>
      </c>
      <c r="E42" s="1">
        <v>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>
        <v>0.0</v>
      </c>
      <c r="C43" s="1">
        <v>0.0</v>
      </c>
      <c r="D43" s="1">
        <v>0.0</v>
      </c>
      <c r="E43" s="1">
        <v>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204</v>
      </c>
      <c r="B44" s="1">
        <v>0.0</v>
      </c>
      <c r="C44" s="1">
        <v>0.0</v>
      </c>
      <c r="D44" s="1">
        <v>0.0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0.0</v>
      </c>
      <c r="C45" s="1">
        <v>0.0</v>
      </c>
      <c r="D45" s="1">
        <v>0.0</v>
      </c>
      <c r="E45" s="1">
        <v>0.0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0.0</v>
      </c>
      <c r="C46" s="1">
        <v>0.0</v>
      </c>
      <c r="D46" s="1">
        <v>0.0</v>
      </c>
      <c r="E46" s="1">
        <v>0.0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0.0</v>
      </c>
      <c r="C47" s="1">
        <v>0.0</v>
      </c>
      <c r="D47" s="1">
        <v>0.0</v>
      </c>
      <c r="E47" s="1">
        <v>0.0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0.0</v>
      </c>
      <c r="C48" s="1">
        <v>0.0</v>
      </c>
      <c r="D48" s="1">
        <v>0.0</v>
      </c>
      <c r="E48" s="1">
        <v>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>
        <v>0.0</v>
      </c>
      <c r="C49" s="1">
        <v>0.0</v>
      </c>
      <c r="D49" s="1">
        <v>0.0</v>
      </c>
      <c r="E49" s="1">
        <v>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210</v>
      </c>
      <c r="C1" s="1" t="s">
        <v>211</v>
      </c>
      <c r="D1" s="1" t="s">
        <v>212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213</v>
      </c>
      <c r="B2" s="1" t="s">
        <v>214</v>
      </c>
      <c r="C2" s="1" t="s">
        <v>215</v>
      </c>
      <c r="D2" s="1" t="s">
        <v>216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217</v>
      </c>
      <c r="B3" s="1" t="s">
        <v>218</v>
      </c>
      <c r="C3" s="1" t="s">
        <v>219</v>
      </c>
      <c r="D3" s="1" t="s">
        <v>220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221</v>
      </c>
      <c r="B4" s="1" t="s">
        <v>222</v>
      </c>
      <c r="C4" s="1" t="s">
        <v>223</v>
      </c>
      <c r="D4" s="1" t="s">
        <v>224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 t="s">
        <v>218</v>
      </c>
      <c r="C5" s="1" t="s">
        <v>219</v>
      </c>
      <c r="D5" s="1" t="s">
        <v>225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226</v>
      </c>
      <c r="B6" s="1" t="s">
        <v>227</v>
      </c>
      <c r="C6" s="1" t="s">
        <v>228</v>
      </c>
      <c r="D6" s="1" t="s">
        <v>229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230</v>
      </c>
      <c r="B7" s="1" t="s">
        <v>231</v>
      </c>
      <c r="C7" s="1" t="s">
        <v>232</v>
      </c>
      <c r="D7" s="1" t="s">
        <v>233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 t="s">
        <v>218</v>
      </c>
      <c r="C8" s="1" t="s">
        <v>235</v>
      </c>
      <c r="D8" s="1" t="s">
        <v>236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237</v>
      </c>
      <c r="B9" s="1" t="s">
        <v>218</v>
      </c>
      <c r="C9" s="1" t="s">
        <v>218</v>
      </c>
      <c r="D9" s="1" t="s">
        <v>218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238</v>
      </c>
      <c r="B10" s="1" t="s">
        <v>218</v>
      </c>
      <c r="C10" s="1" t="s">
        <v>218</v>
      </c>
      <c r="D10" s="1" t="s">
        <v>218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239</v>
      </c>
      <c r="B11" s="1" t="s">
        <v>218</v>
      </c>
      <c r="C11" s="1" t="s">
        <v>218</v>
      </c>
      <c r="D11" s="1" t="s">
        <v>218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240</v>
      </c>
      <c r="B12" s="1" t="s">
        <v>241</v>
      </c>
      <c r="C12" s="1" t="s">
        <v>242</v>
      </c>
      <c r="D12" s="1" t="s">
        <v>243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244</v>
      </c>
      <c r="B13" s="1" t="s">
        <v>245</v>
      </c>
      <c r="C13" s="1" t="s">
        <v>246</v>
      </c>
      <c r="D13" s="1" t="s">
        <v>247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248</v>
      </c>
      <c r="B14" s="1" t="s">
        <v>249</v>
      </c>
      <c r="C14" s="1" t="s">
        <v>250</v>
      </c>
      <c r="D14" s="1" t="s">
        <v>250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251</v>
      </c>
      <c r="B15" s="1" t="s">
        <v>218</v>
      </c>
      <c r="C15" s="1" t="s">
        <v>218</v>
      </c>
      <c r="D15" s="1" t="s">
        <v>218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252</v>
      </c>
      <c r="B16" s="1" t="s">
        <v>218</v>
      </c>
      <c r="C16" s="1" t="s">
        <v>218</v>
      </c>
      <c r="D16" s="1" t="s">
        <v>218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253</v>
      </c>
      <c r="B17" s="1" t="s">
        <v>254</v>
      </c>
      <c r="C17" s="1" t="s">
        <v>255</v>
      </c>
      <c r="D17" s="1" t="s">
        <v>256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257</v>
      </c>
      <c r="B18" s="1" t="s">
        <v>218</v>
      </c>
      <c r="C18" s="1" t="s">
        <v>218</v>
      </c>
      <c r="D18" s="1" t="s">
        <v>218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258</v>
      </c>
      <c r="B19" s="1" t="s">
        <v>218</v>
      </c>
      <c r="C19" s="1" t="s">
        <v>218</v>
      </c>
      <c r="D19" s="1" t="s">
        <v>218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259</v>
      </c>
      <c r="B20" s="1" t="s">
        <v>218</v>
      </c>
      <c r="C20" s="1" t="s">
        <v>218</v>
      </c>
      <c r="D20" s="1" t="s">
        <v>218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</v>
      </c>
      <c r="B21" s="1" t="s">
        <v>260</v>
      </c>
      <c r="C21" s="1" t="s">
        <v>261</v>
      </c>
      <c r="D21" s="1" t="s">
        <v>262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263</v>
      </c>
      <c r="B22" s="1" t="s">
        <v>264</v>
      </c>
      <c r="C22" s="1" t="s">
        <v>265</v>
      </c>
      <c r="D22" s="1" t="s">
        <v>266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267</v>
      </c>
      <c r="B23" s="1" t="s">
        <v>268</v>
      </c>
      <c r="C23" s="1" t="s">
        <v>269</v>
      </c>
      <c r="D23" s="1" t="s">
        <v>270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271</v>
      </c>
      <c r="B24" s="1" t="s">
        <v>272</v>
      </c>
      <c r="C24" s="1" t="s">
        <v>273</v>
      </c>
      <c r="D24" s="1" t="s">
        <v>274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275</v>
      </c>
      <c r="B25" s="1" t="s">
        <v>276</v>
      </c>
      <c r="C25" s="1" t="s">
        <v>276</v>
      </c>
      <c r="D25" s="1" t="s">
        <v>277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278</v>
      </c>
      <c r="B26" s="1" t="s">
        <v>279</v>
      </c>
      <c r="C26" s="1" t="s">
        <v>280</v>
      </c>
      <c r="D26" s="1" t="s">
        <v>281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-2.0</v>
      </c>
      <c r="D3" s="1">
        <v>2.0</v>
      </c>
      <c r="E3" s="1">
        <v>6.0</v>
      </c>
      <c r="F3" s="1">
        <f>IF(E3*FORECAST(F2,B3:E3,B2:E2)&gt;0,FORECAST(F2,B3:E3,B2:E2),E3)*$X$1</f>
        <v>7</v>
      </c>
      <c r="G3" s="1">
        <f>IF(F3*FORECAST(G2,B3:F3,B2:F2)&gt;0,FORECAST(G2,B3:F3,B2:F2),F3)*$X$1</f>
        <v>9.2</v>
      </c>
      <c r="H3" s="1">
        <f>IF(G3*FORECAST(H2,B3:G3,B2:G2)&gt;0,FORECAST(H2,B3:G3,B2:G2),G3)*$X$1</f>
        <v>11.4</v>
      </c>
      <c r="I3" s="1">
        <f>IF(H3*FORECAST(I2,B3:H3,B2:H2)&gt;0,FORECAST(I2,B3:H3,B2:H2),H3)*$X$1</f>
        <v>13.6</v>
      </c>
      <c r="J3" s="1">
        <f>IF(I3*FORECAST(J2,B3:I3,B2:I2)&gt;0,FORECAST(J2,B3:I3,B2:I2),I3)*$X$1</f>
        <v>15.8</v>
      </c>
      <c r="K3" s="1">
        <f>IF(J3*FORECAST(K2,B3:J3,B2:J2)&gt;0,FORECAST(K2,B3:J3,B2:J2),J3)*$X$1</f>
        <v>18</v>
      </c>
      <c r="L3" s="1">
        <f>IF(K3*FORECAST(L2,B3:K3,B2:K2)&gt;0,FORECAST(L2,B3:K3,B2:K2),K3)*$X$1</f>
        <v>20.2</v>
      </c>
      <c r="M3" s="4">
        <f>IF(L3*FORECAST(M2,B3:L3,B2:L2)&gt;0,FORECAST(M2,B3:L3,B2:L2),L3)*$X$1</f>
        <v>22.4</v>
      </c>
      <c r="N3" s="4">
        <f>IF(M3*FORECAST(N2,B3:M3,B2:M2)&gt;0,FORECAST(N2,B3:M3,B2:M2),M3)*$X$1</f>
        <v>24.6</v>
      </c>
      <c r="O3" s="4">
        <f>IF(N3*FORECAST(O2,B3:N3,B2:N2)&gt;0,FORECAST(O2,B3:N3,B2:N2),N3)*$X$1</f>
        <v>26.8</v>
      </c>
      <c r="P3" s="4">
        <f>IF(O3*FORECAST(P2,B3:O3,B2:O2)&gt;0,FORECAST(P2,B3:O3,B2:O2),O3)*$X$1</f>
        <v>29</v>
      </c>
      <c r="Q3" s="4">
        <f>IF(P3*FORECAST(Q2,B3:P3,B2:P2)&gt;0,FORECAST(Q2,B3:P3,B2:P2),P3)*$X$1</f>
        <v>31.2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-2.0</v>
      </c>
      <c r="C4" s="1">
        <v>-4.0</v>
      </c>
      <c r="D4" s="1">
        <v>-4.0</v>
      </c>
      <c r="E4" s="1">
        <v>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283</v>
      </c>
      <c r="B5" s="1">
        <v>7.0</v>
      </c>
      <c r="C5" s="1">
        <v>154.0</v>
      </c>
      <c r="D5" s="1">
        <v>172.0</v>
      </c>
      <c r="E5" s="1">
        <v>122.0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284</v>
      </c>
      <c r="L7" s="1">
        <f>IF(Q3*FORECAST(Q2,B3:Q3,B2:Q2)&gt;0,FORECAST(Q2,B3:Q3,B2:Q2),P3)*$X$1 * (1+0.02)/(0.0789-0.02)</f>
        <v>540.3056027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285</v>
      </c>
      <c r="L8" s="5">
        <f t="array" ref="L8">NPV(0.0789,G3:Q3)</f>
        <v>133.1269882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286</v>
      </c>
      <c r="L9" s="5">
        <f t="array" ref="L9">NPV(0.0789,G16:Q16)</f>
        <v>234.3399576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287</v>
      </c>
      <c r="L10" s="5">
        <f>L8 + L9</f>
        <v>367.4669458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288</v>
      </c>
      <c r="L12" s="5">
        <f>L10 - L11</f>
        <v>364.4669458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289</v>
      </c>
      <c r="L13" s="1">
        <v>122.0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2.987433982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540.3056027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0.0</v>
      </c>
      <c r="C3" s="1">
        <v>-4.0</v>
      </c>
      <c r="D3" s="1">
        <v>71.0</v>
      </c>
      <c r="E3" s="1">
        <v>16.0</v>
      </c>
      <c r="F3" s="1">
        <f>IF(E3*FORECAST(F2,B3:E3,B2:E2)&gt;0,FORECAST(F2,B3:E3,B2:E2),E3)*$X$1</f>
        <v>51.5</v>
      </c>
      <c r="G3" s="1">
        <f>IF(F3*FORECAST(G2,B3:F3,B2:F2)&gt;0,FORECAST(G2,B3:F3,B2:F2),F3)*$X$1</f>
        <v>63.8</v>
      </c>
      <c r="H3" s="1">
        <f>IF(G3*FORECAST(H2,B3:G3,B2:G2)&gt;0,FORECAST(H2,B3:G3,B2:G2),G3)*$X$1</f>
        <v>76.1</v>
      </c>
      <c r="I3" s="1">
        <f>IF(H3*FORECAST(I2,B3:H3,B2:H2)&gt;0,FORECAST(I2,B3:H3,B2:H2),H3)*$X$1</f>
        <v>88.4</v>
      </c>
      <c r="J3" s="1">
        <f>IF(I3*FORECAST(J2,B3:I3,B2:I2)&gt;0,FORECAST(J2,B3:I3,B2:I2),I3)*$X$1</f>
        <v>100.7</v>
      </c>
      <c r="K3" s="1">
        <f>IF(J3*FORECAST(K2,B3:J3,B2:J2)&gt;0,FORECAST(K2,B3:J3,B2:J2),J3)*$X$1</f>
        <v>113</v>
      </c>
      <c r="L3" s="1">
        <f>IF(K3*FORECAST(L2,B3:K3,B2:K2)&gt;0,FORECAST(L2,B3:K3,B2:K2),K3)*$X$1</f>
        <v>125.3</v>
      </c>
      <c r="M3" s="4">
        <f>IF(L3*FORECAST(M2,B3:L3,B2:L2)&gt;0,FORECAST(M2,B3:L3,B2:L2),L3)*$X$1</f>
        <v>137.6</v>
      </c>
      <c r="N3" s="4">
        <f>IF(M3*FORECAST(N2,B3:M3,B2:M2)&gt;0,FORECAST(N2,B3:M3,B2:M2),M3)*$X$1</f>
        <v>149.9</v>
      </c>
      <c r="O3" s="4">
        <f>IF(N3*FORECAST(O2,B3:N3,B2:N2)&gt;0,FORECAST(O2,B3:N3,B2:N2),N3)*$X$1</f>
        <v>162.2</v>
      </c>
      <c r="P3" s="4">
        <f>IF(O3*FORECAST(P2,B3:O3,B2:O2)&gt;0,FORECAST(P2,B3:O3,B2:O2),O3)*$X$1</f>
        <v>174.5</v>
      </c>
      <c r="Q3" s="4">
        <f>IF(P3*FORECAST(Q2,B3:P3,B2:P2)&gt;0,FORECAST(Q2,B3:P3,B2:P2),P3)*$X$1</f>
        <v>186.8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-2.0</v>
      </c>
      <c r="C4" s="1">
        <v>-4.0</v>
      </c>
      <c r="D4" s="1">
        <v>-4.0</v>
      </c>
      <c r="E4" s="1">
        <v>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283</v>
      </c>
      <c r="B5" s="1">
        <v>7.0</v>
      </c>
      <c r="C5" s="1">
        <v>154.0</v>
      </c>
      <c r="D5" s="1">
        <v>172.0</v>
      </c>
      <c r="E5" s="1">
        <v>122.0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284</v>
      </c>
      <c r="L7" s="1">
        <f>IF(Q3*FORECAST(Q2,B3:Q3,B2:Q2)&gt;0,FORECAST(Q2,B3:Q3,B2:Q2),P3)*$X$1 * (1+0.02)/(0.0789-0.02)</f>
        <v>3234.906621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285</v>
      </c>
      <c r="L8" s="5">
        <f t="array" ref="L8">NPV(0.0789,G3:Q3)</f>
        <v>833.037413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286</v>
      </c>
      <c r="L9" s="5">
        <f t="array" ref="L9">NPV(0.0789,G16:Q16)</f>
        <v>1403.035387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287</v>
      </c>
      <c r="L10" s="5">
        <f>L8 + L9</f>
        <v>2236.0728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288</v>
      </c>
      <c r="L12" s="5">
        <f>L10 - L11</f>
        <v>2233.0728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289</v>
      </c>
      <c r="L13" s="1">
        <v>122.0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18.30387541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3234.906621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