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<sst xmlns="http://schemas.openxmlformats.org/spreadsheetml/2006/main" count="827" uniqueCount="733">
  <si>
    <t>ticker</t>
  </si>
  <si>
    <t>CRML</t>
  </si>
  <si>
    <t>nombre</t>
  </si>
  <si>
    <t>CARMEL CORP LTD</t>
  </si>
  <si>
    <t>empresa</t>
  </si>
  <si>
    <t>Non-Alcoholic Beverages</t>
  </si>
  <si>
    <t>Open</t>
  </si>
  <si>
    <t>Target Price</t>
  </si>
  <si>
    <t>Upside</t>
  </si>
  <si>
    <t>-1495.11%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</si>
  <si>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</si>
  <si>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</si>
  <si>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</si>
  <si>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</si>
  <si>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</si>
  <si>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</si>
  <si>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</si>
  <si>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</si>
  <si>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</si>
  <si>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</si>
  <si>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</si>
  <si>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</si>
  <si>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28.27%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</si>
  <si>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</si>
  <si>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</si>
  <si>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</si>
  <si>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</si>
  <si>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</si>
  <si>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</si>
  <si>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</si>
  <si>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</si>
  <si>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</si>
  <si>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</si>
  <si>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</si>
  <si>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</si>
  <si>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</si>
  <si>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</si>
  <si>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</si>
  <si>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</si>
  <si>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</si>
  <si>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</si>
  <si>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</si>
  <si>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</si>
  <si>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</si>
  <si>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</si>
  <si>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</si>
  <si>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</si>
  <si>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</si>
  <si>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</si>
  <si>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</si>
  <si>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</si>
  <si>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</si>
  <si>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</si>
  <si>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</si>
  <si>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</si>
  <si>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</si>
  <si>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</si>
  <si>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</si>
  <si>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</si>
  <si>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</si>
  <si>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</si>
  <si>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</si>
  <si>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</si>
  <si>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</si>
  <si>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</si>
  <si>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</si>
  <si>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</si>
  <si>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</si>
  <si>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</si>
  <si>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</si>
  <si>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</si>
  <si>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</si>
  <si>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</si>
  <si>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</si>
  <si>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</si>
  <si>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</si>
  <si>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</si>
  <si>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</si>
  <si>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</si>
  <si>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</si>
  <si>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</si>
  <si>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</si>
  <si>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</si>
  <si>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</si>
  <si>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</si>
  <si>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</si>
  <si>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</si>
  <si>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</si>
  <si>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</si>
  <si>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</si>
  <si>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</si>
  <si>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</si>
  <si>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</si>
  <si>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</si>
  <si>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</si>
  <si>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</si>
  <si>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</si>
  <si>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</si>
  <si>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</si>
  <si>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</si>
  <si>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</si>
  <si>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</si>
  <si>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</si>
  <si>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</si>
  <si>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</si>
  <si>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</si>
  <si>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</si>
  <si>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</si>
  <si>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</si>
  <si>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</si>
  <si>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27.94</t>
  </si>
  <si>
    <t>25.11</t>
  </si>
  <si>
    <t>26.91</t>
  </si>
  <si>
    <t>Tangible Book Value</t>
  </si>
  <si>
    <t>Tangible Book Value Per Share</t>
  </si>
  <si>
    <t>27.02</t>
  </si>
  <si>
    <t>24.8</t>
  </si>
  <si>
    <t>26.65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</si>
  <si>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</si>
  <si>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</si>
  <si>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</si>
  <si>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</si>
  <si>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</si>
  <si>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</si>
  <si>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</si>
  <si>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</si>
  <si>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</si>
  <si>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</si>
  <si>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</si>
  <si>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</si>
  <si>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</si>
  <si>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</si>
  <si>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</si>
  <si>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</si>
  <si>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</si>
  <si>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</si>
  <si>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</si>
  <si>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</si>
  <si>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</si>
  <si>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</si>
  <si>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</si>
  <si>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</si>
  <si>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</si>
  <si>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</si>
  <si>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</si>
  <si>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</si>
  <si>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</si>
  <si>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Insurance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</si>
  <si>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</si>
  <si>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</si>
  <si>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</si>
  <si>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</si>
  <si>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</si>
  <si>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</si>
  <si>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</si>
  <si>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</si>
  <si>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</si>
  <si>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3.97</t>
  </si>
  <si>
    <t>-0.34</t>
  </si>
  <si>
    <t>1.65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</si>
  <si>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</si>
  <si>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</si>
  <si>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</si>
  <si>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</si>
  <si>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</si>
  <si>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</si>
  <si>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3.08</t>
  </si>
  <si>
    <t>-0.03</t>
  </si>
  <si>
    <t>0.96</t>
  </si>
  <si>
    <t>Normalized Diluted EPS</t>
  </si>
  <si>
    <t>Dividend Per Share</t>
  </si>
  <si>
    <t>1.13</t>
  </si>
  <si>
    <t>Payout Ratio</t>
  </si>
  <si>
    <t>35.05</t>
  </si>
  <si>
    <t>49.88</t>
  </si>
  <si>
    <t>116.28</t>
  </si>
  <si>
    <t>EBITDA</t>
  </si>
  <si>
    <t>EBITA</t>
  </si>
  <si>
    <t>EBIT</t>
  </si>
  <si>
    <t>Effective Tax Rate - (Ratio)</t>
  </si>
  <si>
    <t>22.15</t>
  </si>
  <si>
    <t>22.31</t>
  </si>
  <si>
    <t>22.79</t>
  </si>
  <si>
    <t>-427.88</t>
  </si>
  <si>
    <t>-7.38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</si>
  <si>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</si>
  <si>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</si>
  <si>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</si>
  <si>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</si>
  <si>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</si>
  <si>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</si>
  <si>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</si>
  <si>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</si>
  <si>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</si>
  <si>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</si>
  <si>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</si>
  <si>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</si>
  <si>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</si>
  <si>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</si>
  <si>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</si>
  <si>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8.85</t>
  </si>
  <si>
    <t>0.38</t>
  </si>
  <si>
    <t>0.63</t>
  </si>
  <si>
    <t>Return on Total Capital</t>
  </si>
  <si>
    <t>11.41</t>
  </si>
  <si>
    <t>0.48</t>
  </si>
  <si>
    <t>0.76</t>
  </si>
  <si>
    <t>Return On Equity %</t>
  </si>
  <si>
    <t>16.34</t>
  </si>
  <si>
    <t>-1.38</t>
  </si>
  <si>
    <t>6.43</t>
  </si>
  <si>
    <t>Return on Common Equity</t>
  </si>
  <si>
    <t>15.31</t>
  </si>
  <si>
    <t>-1.29</t>
  </si>
  <si>
    <t>6.48</t>
  </si>
  <si>
    <t>Margin Analysis</t>
  </si>
  <si>
    <t>Gross Profit Margin %</t>
  </si>
  <si>
    <t>45.88</t>
  </si>
  <si>
    <t>46.48</t>
  </si>
  <si>
    <t>46.67</t>
  </si>
  <si>
    <t>30.97</t>
  </si>
  <si>
    <t>28.02</t>
  </si>
  <si>
    <t>SG&amp;A Margin</t>
  </si>
  <si>
    <t>31.32</t>
  </si>
  <si>
    <t>29.92</t>
  </si>
  <si>
    <t>30.32</t>
  </si>
  <si>
    <t>29.42</t>
  </si>
  <si>
    <t>26.25</t>
  </si>
  <si>
    <t>EBITDA Margin %</t>
  </si>
  <si>
    <t>20.1</t>
  </si>
  <si>
    <t>20.91</t>
  </si>
  <si>
    <t>20.57</t>
  </si>
  <si>
    <t>5.63</t>
  </si>
  <si>
    <t>6.12</t>
  </si>
  <si>
    <t>EBITA Margin %</t>
  </si>
  <si>
    <t>14.38</t>
  </si>
  <si>
    <t>16.56</t>
  </si>
  <si>
    <t>1.26</t>
  </si>
  <si>
    <t>2.57</t>
  </si>
  <si>
    <t>EBIT Margin %</t>
  </si>
  <si>
    <t>Income From Continuing Operations Margin %</t>
  </si>
  <si>
    <t>11.7</t>
  </si>
  <si>
    <t>12.91</t>
  </si>
  <si>
    <t>-1.59</t>
  </si>
  <si>
    <t>9.13</t>
  </si>
  <si>
    <t>Net Income Margin %</t>
  </si>
  <si>
    <t>-1.48</t>
  </si>
  <si>
    <t>9.15</t>
  </si>
  <si>
    <t>Net Avail. For Common Margin %</t>
  </si>
  <si>
    <t>Normalized Net Income Margin</t>
  </si>
  <si>
    <t>10.55</t>
  </si>
  <si>
    <t>10.07</t>
  </si>
  <si>
    <t>-0.14</t>
  </si>
  <si>
    <t>5.33</t>
  </si>
  <si>
    <t>Levered Free Cash Flow Margin</t>
  </si>
  <si>
    <t>-4.14</t>
  </si>
  <si>
    <t>-15.72</t>
  </si>
  <si>
    <t>-42.01</t>
  </si>
  <si>
    <t>Unlevered Free Cash Flow Margin</t>
  </si>
  <si>
    <t>-3.93</t>
  </si>
  <si>
    <t>-14.35</t>
  </si>
  <si>
    <t>-39.64</t>
  </si>
  <si>
    <t>Asset Turnover</t>
  </si>
  <si>
    <t>0.87</t>
  </si>
  <si>
    <t>0.39</t>
  </si>
  <si>
    <t>Fixed Assets Turnover</t>
  </si>
  <si>
    <t>2.92</t>
  </si>
  <si>
    <t>2.42</t>
  </si>
  <si>
    <t>2.08</t>
  </si>
  <si>
    <t>Receivables Turnover (Average Receivables)</t>
  </si>
  <si>
    <t>6.63</t>
  </si>
  <si>
    <t>4.18</t>
  </si>
  <si>
    <t>3.9</t>
  </si>
  <si>
    <t>Inventory Turnover (Average Inventory)</t>
  </si>
  <si>
    <t>11.05</t>
  </si>
  <si>
    <t>0.93</t>
  </si>
  <si>
    <t>0.99</t>
  </si>
  <si>
    <t>Short Term Liquidity</t>
  </si>
  <si>
    <t>Current Ratio</t>
  </si>
  <si>
    <t>2.37</t>
  </si>
  <si>
    <t>3.98</t>
  </si>
  <si>
    <t>1.28</t>
  </si>
  <si>
    <t>1.08</t>
  </si>
  <si>
    <t>Quick Ratio</t>
  </si>
  <si>
    <t>2.22</t>
  </si>
  <si>
    <t>3.68</t>
  </si>
  <si>
    <t>Operating Cash Flow to Current Liabilities</t>
  </si>
  <si>
    <t>0.59</t>
  </si>
  <si>
    <t>1.02</t>
  </si>
  <si>
    <t>-0.12</t>
  </si>
  <si>
    <t>Days Sales Outstanding (Average Receivables)</t>
  </si>
  <si>
    <t>55.02</t>
  </si>
  <si>
    <t>87.25</t>
  </si>
  <si>
    <t>93.54</t>
  </si>
  <si>
    <t>Days Outstanding Inventory (Average Inventory)</t>
  </si>
  <si>
    <t>33.03</t>
  </si>
  <si>
    <t>393.31</t>
  </si>
  <si>
    <t>369.17</t>
  </si>
  <si>
    <t>Average Days Payable Outstanding</t>
  </si>
  <si>
    <t>75.64</t>
  </si>
  <si>
    <t>85.74</t>
  </si>
  <si>
    <t>73.72</t>
  </si>
  <si>
    <t>Cash Conversion Cycle (Average Days)</t>
  </si>
  <si>
    <t>12.41</t>
  </si>
  <si>
    <t>394.82</t>
  </si>
  <si>
    <t>388.99</t>
  </si>
  <si>
    <t>Long Term Solvency</t>
  </si>
  <si>
    <t>Total Debt/Equity</t>
  </si>
  <si>
    <t>14.01</t>
  </si>
  <si>
    <t>11.25</t>
  </si>
  <si>
    <t>35.04</t>
  </si>
  <si>
    <t>63.85</t>
  </si>
  <si>
    <t>Total Debt / Total Capital</t>
  </si>
  <si>
    <t>12.29</t>
  </si>
  <si>
    <t>10.11</t>
  </si>
  <si>
    <t>25.95</t>
  </si>
  <si>
    <t>38.97</t>
  </si>
  <si>
    <t>LT Debt/Equity</t>
  </si>
  <si>
    <t>11.61</t>
  </si>
  <si>
    <t>9.26</t>
  </si>
  <si>
    <t>4.76</t>
  </si>
  <si>
    <t>3.05</t>
  </si>
  <si>
    <t>Long-Term Debt / Total Capital</t>
  </si>
  <si>
    <t>10.19</t>
  </si>
  <si>
    <t>8.32</t>
  </si>
  <si>
    <t>3.52</t>
  </si>
  <si>
    <t>1.86</t>
  </si>
  <si>
    <t>Total Liabilities / Total Assets</t>
  </si>
  <si>
    <t>36.78</t>
  </si>
  <si>
    <t>25.39</t>
  </si>
  <si>
    <t>39.82</t>
  </si>
  <si>
    <t>47.48</t>
  </si>
  <si>
    <t>EBIT / Interest Expense</t>
  </si>
  <si>
    <t>46.93</t>
  </si>
  <si>
    <t>55.62</t>
  </si>
  <si>
    <t>48.32</t>
  </si>
  <si>
    <t>0.57</t>
  </si>
  <si>
    <t>0.68</t>
  </si>
  <si>
    <t>EBITDA / Interest Expense</t>
  </si>
  <si>
    <t>65.62</t>
  </si>
  <si>
    <t>76.02</t>
  </si>
  <si>
    <t>66.29</t>
  </si>
  <si>
    <t>3.61</t>
  </si>
  <si>
    <t>2.18</t>
  </si>
  <si>
    <t>(EBITDA - Capex) / Interest Expense</t>
  </si>
  <si>
    <t>43.49</t>
  </si>
  <si>
    <t>56.55</t>
  </si>
  <si>
    <t>53.14</t>
  </si>
  <si>
    <t>-3.38</t>
  </si>
  <si>
    <t>-3.49</t>
  </si>
  <si>
    <t>Total Debt / EBITDA</t>
  </si>
  <si>
    <t>0.5</t>
  </si>
  <si>
    <t>0.43</t>
  </si>
  <si>
    <t>7.14</t>
  </si>
  <si>
    <t>11.36</t>
  </si>
  <si>
    <t>Net Debt / EBITDA</t>
  </si>
  <si>
    <t>-2.23</t>
  </si>
  <si>
    <t>-1.97</t>
  </si>
  <si>
    <t>6.76</t>
  </si>
  <si>
    <t>9.78</t>
  </si>
  <si>
    <t>Total Debt / (EBITDA - Capex)</t>
  </si>
  <si>
    <t>0.67</t>
  </si>
  <si>
    <t>0.54</t>
  </si>
  <si>
    <t>-7.62</t>
  </si>
  <si>
    <t>-7.1</t>
  </si>
  <si>
    <t>Net Debt / (EBITDA - Capex)</t>
  </si>
  <si>
    <t>-2.99</t>
  </si>
  <si>
    <t>-2.45</t>
  </si>
  <si>
    <t>-7.21</t>
  </si>
  <si>
    <t>-6.11</t>
  </si>
  <si>
    <t>Growth Over Prior Year</t>
  </si>
  <si>
    <t>Total Revenues, 1 Yr. Growth %</t>
  </si>
  <si>
    <t>-1.86</t>
  </si>
  <si>
    <t>9.63</t>
  </si>
  <si>
    <t>11.85</t>
  </si>
  <si>
    <t>18.09</t>
  </si>
  <si>
    <t>Gross Profit, 1 Yr. Growth %</t>
  </si>
  <si>
    <t>-0.58</t>
  </si>
  <si>
    <t>0.98</t>
  </si>
  <si>
    <t>6.79</t>
  </si>
  <si>
    <t>EBITDA, 1 Yr. Growth %</t>
  </si>
  <si>
    <t>2.11</t>
  </si>
  <si>
    <t>7.82</t>
  </si>
  <si>
    <t>-39.65</t>
  </si>
  <si>
    <t>29.15</t>
  </si>
  <si>
    <t>EBITA, 1 Yr. Growth %</t>
  </si>
  <si>
    <t>13.05</t>
  </si>
  <si>
    <t>8.19</t>
  </si>
  <si>
    <t>-75.23</t>
  </si>
  <si>
    <t>140.44</t>
  </si>
  <si>
    <t>EBIT, 1 Yr. Growth %</t>
  </si>
  <si>
    <t>Earnings From Cont. Operations, 1 Yr. Growth %</t>
  </si>
  <si>
    <t>8.28</t>
  </si>
  <si>
    <t>10.43</t>
  </si>
  <si>
    <t>-142.82</t>
  </si>
  <si>
    <t>-776.89</t>
  </si>
  <si>
    <t>Net Income, 1 Yr. Growth %</t>
  </si>
  <si>
    <t>-139.08</t>
  </si>
  <si>
    <t>-831.93</t>
  </si>
  <si>
    <t>Normalized Net Income, 1 Yr. Growth %</t>
  </si>
  <si>
    <t>13.44</t>
  </si>
  <si>
    <t>4.66</t>
  </si>
  <si>
    <t>-106.46</t>
  </si>
  <si>
    <t>304.19</t>
  </si>
  <si>
    <t>Diluted EPS Before Extra, 1 Yr. Growth %</t>
  </si>
  <si>
    <t>-119.21</t>
  </si>
  <si>
    <t>-571.43</t>
  </si>
  <si>
    <t>Accounts Receivable, 1 Yr. Growth %</t>
  </si>
  <si>
    <t>13.55</t>
  </si>
  <si>
    <t>27.43</t>
  </si>
  <si>
    <t>25.94</t>
  </si>
  <si>
    <t>Inventory, 1 Yr. Growth %</t>
  </si>
  <si>
    <t>9.58</t>
  </si>
  <si>
    <t>8.89</t>
  </si>
  <si>
    <t>21.74</t>
  </si>
  <si>
    <t>Net Property, Plant and Equip., 1 Yr. Growth %</t>
  </si>
  <si>
    <t>-4.39</t>
  </si>
  <si>
    <t>28.53</t>
  </si>
  <si>
    <t>44.93</t>
  </si>
  <si>
    <t>Total Assets, 1 Yr. Growth %</t>
  </si>
  <si>
    <t>86.4</t>
  </si>
  <si>
    <t>22.74</t>
  </si>
  <si>
    <t>Tangible Book Value, 1 Yr. Growth %</t>
  </si>
  <si>
    <t>17.35</t>
  </si>
  <si>
    <t>139.42</t>
  </si>
  <si>
    <t>7.04</t>
  </si>
  <si>
    <t>Common Equity, 1 Yr. Growth %</t>
  </si>
  <si>
    <t>16.63</t>
  </si>
  <si>
    <t>138.58</t>
  </si>
  <si>
    <t>7.16</t>
  </si>
  <si>
    <t>Cash From Operations, 1 Yr. Growth %</t>
  </si>
  <si>
    <t>34.17</t>
  </si>
  <si>
    <t>3.56</t>
  </si>
  <si>
    <t>-367.33</t>
  </si>
  <si>
    <t>499.24</t>
  </si>
  <si>
    <t>Capital Expenditures, 1 Yr. Growth %</t>
  </si>
  <si>
    <t>-16.04</t>
  </si>
  <si>
    <t>-15.89</t>
  </si>
  <si>
    <t>112.32</t>
  </si>
  <si>
    <t>64.73</t>
  </si>
  <si>
    <t>Levered Free Cash Flow, 1 Yr. Growth %</t>
  </si>
  <si>
    <t>-84.37</t>
  </si>
  <si>
    <t>215.52</t>
  </si>
  <si>
    <t>Unlevered Free Cash Flow, 1 Yr. Growth %</t>
  </si>
  <si>
    <t>-85.59</t>
  </si>
  <si>
    <t>226.3</t>
  </si>
  <si>
    <t>Compound Annual Growth Rate Over Two Years</t>
  </si>
  <si>
    <t>Total Revenues, 2 Yr. CAGR %</t>
  </si>
  <si>
    <t>3.73</t>
  </si>
  <si>
    <t>14.12</t>
  </si>
  <si>
    <t>14.93</t>
  </si>
  <si>
    <t>Gross Profit, 2 Yr. CAGR %</t>
  </si>
  <si>
    <t>4.61</t>
  </si>
  <si>
    <t>3.86</t>
  </si>
  <si>
    <t>EBITDA, 2 Yr. CAGR %</t>
  </si>
  <si>
    <t>4.93</t>
  </si>
  <si>
    <t>-27.86</t>
  </si>
  <si>
    <t>-20.5</t>
  </si>
  <si>
    <t>EBITA, 2 Yr. CAGR %</t>
  </si>
  <si>
    <t>10.6</t>
  </si>
  <si>
    <t>-49.72</t>
  </si>
  <si>
    <t>-22.83</t>
  </si>
  <si>
    <t>EBIT, 2 Yr. CAGR %</t>
  </si>
  <si>
    <t>Earnings From Cont. Operations, 2 Yr. CAGR %</t>
  </si>
  <si>
    <t>9.35</t>
  </si>
  <si>
    <t>-46.28</t>
  </si>
  <si>
    <t>70.25</t>
  </si>
  <si>
    <t>Net Income, 2 Yr. CAGR %</t>
  </si>
  <si>
    <t>-48.18</t>
  </si>
  <si>
    <t>69.12</t>
  </si>
  <si>
    <t>Normalized Net Income, 2 Yr. CAGR %</t>
  </si>
  <si>
    <t>8.96</t>
  </si>
  <si>
    <t>-74.63</t>
  </si>
  <si>
    <t>69.74</t>
  </si>
  <si>
    <t>Diluted EPS Before Extra, 2 Yr. CAGR %</t>
  </si>
  <si>
    <t>-60.42</t>
  </si>
  <si>
    <t>-2.62</t>
  </si>
  <si>
    <t>Accounts Receivable, 2 Yr. CAGR %</t>
  </si>
  <si>
    <t>-27.37</t>
  </si>
  <si>
    <t>26.69</t>
  </si>
  <si>
    <t>Inventory, 2 Yr. CAGR %</t>
  </si>
  <si>
    <t>116.34</t>
  </si>
  <si>
    <t>15.14</t>
  </si>
  <si>
    <t>Net Property, Plant and Equip., 2 Yr. CAGR %</t>
  </si>
  <si>
    <t>-39.18</t>
  </si>
  <si>
    <t>36.14</t>
  </si>
  <si>
    <t>Total Assets, 2 Yr. CAGR %</t>
  </si>
  <si>
    <t>-19.55</t>
  </si>
  <si>
    <t>51.26</t>
  </si>
  <si>
    <t>Tangible Book Value, 2 Yr. CAGR %</t>
  </si>
  <si>
    <t>-23.4</t>
  </si>
  <si>
    <t>60.4</t>
  </si>
  <si>
    <t>Common Equity, 2 Yr. CAGR %</t>
  </si>
  <si>
    <t>-24.44</t>
  </si>
  <si>
    <t>59.9</t>
  </si>
  <si>
    <t>Cash From Operations, 2 Yr. CAGR %</t>
  </si>
  <si>
    <t>17.87</t>
  </si>
  <si>
    <t>2.38</t>
  </si>
  <si>
    <t>285.73</t>
  </si>
  <si>
    <t>Capital Expenditures, 2 Yr. CAGR %</t>
  </si>
  <si>
    <t>-15.97</t>
  </si>
  <si>
    <t>102.59</t>
  </si>
  <si>
    <t>87.02</t>
  </si>
  <si>
    <t>Levered Free Cash Flow, 2 Yr. CAGR %</t>
  </si>
  <si>
    <t>-29.78</t>
  </si>
  <si>
    <t>Unlevered Free Cash Flow, 2 Yr. CAGR %</t>
  </si>
  <si>
    <t>-31.42</t>
  </si>
  <si>
    <t>Dividend Per Share, 2 Yr. CAGR %</t>
  </si>
  <si>
    <t>0</t>
  </si>
  <si>
    <t>Compound Annual Growth Rate Over Three Years</t>
  </si>
  <si>
    <t>Total Revenues, 3 Yr. CAGR %</t>
  </si>
  <si>
    <t>-33.12</t>
  </si>
  <si>
    <t>15.43</t>
  </si>
  <si>
    <t>Gross Profit, 3 Yr. CAGR %</t>
  </si>
  <si>
    <t>-41.33</t>
  </si>
  <si>
    <t>EBITDA, 3 Yr. CAGR %</t>
  </si>
  <si>
    <t>-56.24</t>
  </si>
  <si>
    <t>-12.6</t>
  </si>
  <si>
    <t>EBITA, 3 Yr. CAGR %</t>
  </si>
  <si>
    <t>-70.27</t>
  </si>
  <si>
    <t>-15.29</t>
  </si>
  <si>
    <t>EBIT, 3 Yr. CAGR %</t>
  </si>
  <si>
    <t>Earnings From Cont. Operations, 3 Yr. CAGR %</t>
  </si>
  <si>
    <t>-65.6</t>
  </si>
  <si>
    <t>Net Income, 3 Yr. CAGR %</t>
  </si>
  <si>
    <t>-66.46</t>
  </si>
  <si>
    <t>25.26</t>
  </si>
  <si>
    <t>Normalized Net Income, 3 Yr. CAGR %</t>
  </si>
  <si>
    <t>-83.33</t>
  </si>
  <si>
    <t>42.1</t>
  </si>
  <si>
    <t>Diluted EPS Before Extra, 3 Yr. CAGR %</t>
  </si>
  <si>
    <t>-8.73</t>
  </si>
  <si>
    <t>Accounts Receivable, 3 Yr. CAGR %</t>
  </si>
  <si>
    <t>-12.74</t>
  </si>
  <si>
    <t>Inventory, 3 Yr. CAGR %</t>
  </si>
  <si>
    <t>78.61</t>
  </si>
  <si>
    <t>Net Property, Plant and Equip., 3 Yr. CAGR %</t>
  </si>
  <si>
    <t>-18.9</t>
  </si>
  <si>
    <t>Total Assets, 3 Yr. CAGR %</t>
  </si>
  <si>
    <t>-7.39</t>
  </si>
  <si>
    <t>Tangible Book Value, 3 Yr. CAGR %</t>
  </si>
  <si>
    <t>-14.25</t>
  </si>
  <si>
    <t>Common Equity, 3 Yr. CAGR %</t>
  </si>
  <si>
    <t>-15.11</t>
  </si>
  <si>
    <t>Cash From Operations, 3 Yr. CAGR %</t>
  </si>
  <si>
    <t>-61.12</t>
  </si>
  <si>
    <t>80.02</t>
  </si>
  <si>
    <t>Capital Expenditures, 3 Yr. CAGR %</t>
  </si>
  <si>
    <t>-12.12</t>
  </si>
  <si>
    <t>89.09</t>
  </si>
  <si>
    <t>2022</t>
  </si>
  <si>
    <t>2023</t>
  </si>
  <si>
    <t>Capitalization
                                    1</t>
  </si>
  <si>
    <t>674.7</t>
  </si>
  <si>
    <t>349.5</t>
  </si>
  <si>
    <t>Change</t>
  </si>
  <si>
    <t>-</t>
  </si>
  <si>
    <t>-48.2%</t>
  </si>
  <si>
    <t>Enterprise Value (EV)</t>
  </si>
  <si>
    <t>822.7</t>
  </si>
  <si>
    <t>612.2</t>
  </si>
  <si>
    <t>-25.59%</t>
  </si>
  <si>
    <t>P/E ratio</t>
  </si>
  <si>
    <t>-61.1x</t>
  </si>
  <si>
    <t>12x</t>
  </si>
  <si>
    <t>PBR</t>
  </si>
  <si>
    <t>0.83x</t>
  </si>
  <si>
    <t>0.73x</t>
  </si>
  <si>
    <t>PEG</t>
  </si>
  <si>
    <t>1x</t>
  </si>
  <si>
    <t>-0x</t>
  </si>
  <si>
    <t>Capitalization / Revenue</t>
  </si>
  <si>
    <t>2.45x</t>
  </si>
  <si>
    <t>1.07x</t>
  </si>
  <si>
    <t>EV / Revenue</t>
  </si>
  <si>
    <t>0x</t>
  </si>
  <si>
    <t>EV / EBITDA</t>
  </si>
  <si>
    <t>EV / EBIT</t>
  </si>
  <si>
    <t>EV / FCF</t>
  </si>
  <si>
    <t>-19x</t>
  </si>
  <si>
    <t>-4.47x</t>
  </si>
  <si>
    <t>FCF Yield</t>
  </si>
  <si>
    <t>-0%</t>
  </si>
  <si>
    <t>Dividend per Share
                                    2</t>
  </si>
  <si>
    <t>Rate of return</t>
  </si>
  <si>
    <t>5.72%</t>
  </si>
  <si>
    <t>EPS
                                    2</t>
  </si>
  <si>
    <t>Distribution rate</t>
  </si>
  <si>
    <t>68.5%</t>
  </si>
  <si>
    <t>Net sales
                                    1</t>
  </si>
  <si>
    <t>275.8</t>
  </si>
  <si>
    <t>325.7</t>
  </si>
  <si>
    <t>EBITDA
                                    1</t>
  </si>
  <si>
    <t>15.53</t>
  </si>
  <si>
    <t>19.92</t>
  </si>
  <si>
    <t>EBIT
                                    1</t>
  </si>
  <si>
    <t>3.484</t>
  </si>
  <si>
    <t>8.377</t>
  </si>
  <si>
    <t>Net income
                                    1</t>
  </si>
  <si>
    <t>-4.071</t>
  </si>
  <si>
    <t>29.8</t>
  </si>
  <si>
    <t>148</t>
  </si>
  <si>
    <t>262.7</t>
  </si>
  <si>
    <t>Reference price
                                    2</t>
  </si>
  <si>
    <t>20.78</t>
  </si>
  <si>
    <t>19.76</t>
  </si>
  <si>
    <t>Nbr of stocks (in thousands)</t>
  </si>
  <si>
    <t>32,468</t>
  </si>
  <si>
    <t>17,687</t>
  </si>
  <si>
    <t>Announcement Date</t>
  </si>
  <si>
    <t>3/30/23</t>
  </si>
  <si>
    <t>3/31/24</t>
  </si>
  <si>
    <t>address1</t>
  </si>
  <si>
    <t>712 Fifth Ave</t>
  </si>
  <si>
    <t>address2</t>
  </si>
  <si>
    <t>11th floor</t>
  </si>
  <si>
    <t>city</t>
  </si>
  <si>
    <t>New York</t>
  </si>
  <si>
    <t>state</t>
  </si>
  <si>
    <t>NY</t>
  </si>
  <si>
    <t>zip</t>
  </si>
  <si>
    <t>10019</t>
  </si>
  <si>
    <t>country</t>
  </si>
  <si>
    <t>website</t>
  </si>
  <si>
    <t>https://criticalmetalscorp.com</t>
  </si>
  <si>
    <t>industry</t>
  </si>
  <si>
    <t>Other Industrial Metals &amp; Mining</t>
  </si>
  <si>
    <t>industryKey</t>
  </si>
  <si>
    <t>other-industrial-metals-mining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</si>
  <si>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</si>
  <si>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</si>
  <si>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</si>
  <si>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</si>
  <si>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</si>
  <si>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</si>
  <si>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</si>
  <si>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Critical Metals Corp. operates as a mining exploration and development company. It explores for lithium and rear earth element deposits. The company is based in New York, New York. Critical Metals Corp. is a subsidiary of European Lithium Limited.</t>
  </si>
  <si>
    <t>fullTimeEmployees</t>
  </si>
  <si>
    <t>companyOfficers</t>
  </si>
  <si>
    <t>[{'maxAge': 1, 'name': 'Mr. Antony William-Paul Sage B.Bus, B.Com., BCom, C.A., CA, FCPA, FTIA', 'age': 64, 'title': 'Chairman of the Board &amp; CEO', 'yearBorn': 1960, 'exercisedValue': 0, 'unexercisedValue': 0}, {'maxAge': 1, 'name': 'Mr. Steven R. Parkes', 'title': 'Chief Financial Officer', 'exercisedValue': 0, 'unexercisedValue': 0}, {'maxAge': 1, 'name': 'Mr. Dietrich Lothar Wanke', 'age': 61, 'title': 'President of European Operations', 'yearBorn': 1963,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</si>
  <si>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</si>
  <si>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</si>
  <si>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</si>
  <si>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</si>
  <si>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</si>
  <si>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</si>
  <si>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</si>
  <si>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</si>
  <si>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</si>
  <si>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</si>
  <si>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</si>
  <si>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</si>
  <si>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</si>
  <si>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</si>
  <si>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</si>
  <si>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</si>
  <si>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</si>
  <si>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</si>
  <si>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</si>
  <si>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</si>
  <si>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</si>
  <si>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</si>
  <si>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</si>
  <si>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</si>
  <si>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</si>
  <si>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</si>
  <si>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</si>
  <si>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</si>
  <si>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</si>
  <si>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</si>
  <si>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</si>
  <si>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</si>
  <si>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</si>
  <si>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</si>
  <si>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</si>
  <si>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</si>
  <si>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</si>
  <si>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</si>
  <si>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</si>
  <si>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</si>
  <si>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</si>
  <si>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</si>
  <si>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</si>
  <si>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</si>
  <si>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</si>
  <si>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</si>
  <si>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</si>
  <si>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</si>
  <si>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</si>
  <si>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</si>
  <si>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</si>
  <si>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</si>
  <si>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</si>
  <si>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</si>
  <si>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Critical Metals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</si>
  <si>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</si>
  <si>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</si>
  <si>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</si>
  <si>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</si>
  <si>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</si>
  <si>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</si>
  <si>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</si>
  <si>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3f5547ab-c1af-3b0d-9d98-82ac43b6ca4c</t>
  </si>
  <si>
    <t>messageBoardId</t>
  </si>
  <si>
    <t>finmb_553118868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</si>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</sst>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riticalmetals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-100.5873449759654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6.94557184E8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29.268</v>
      </c>
      <c r="C2" s="1">
        <v>31.707</v>
      </c>
      <c r="D2" s="1">
        <v>34.959</v>
      </c>
      <c r="E2" s="1">
        <v>-1.084</v>
      </c>
      <c r="F2" s="1">
        <v>7.859000000000001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14.092</v>
      </c>
      <c r="C3" s="1">
        <v>14.634</v>
      </c>
      <c r="D3" s="1">
        <v>16.26</v>
      </c>
      <c r="E3" s="1">
        <v>4.878</v>
      </c>
      <c r="F3" s="1">
        <v>4.878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14.092</v>
      </c>
      <c r="C4" s="1">
        <v>14.634</v>
      </c>
      <c r="D4" s="1">
        <v>16.26</v>
      </c>
      <c r="E4" s="1">
        <v>4.878</v>
      </c>
      <c r="F4" s="1">
        <v>4.878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16.26</v>
      </c>
      <c r="D5" s="1">
        <v>25.474</v>
      </c>
      <c r="E5" s="1">
        <v>0.0</v>
      </c>
      <c r="F5" s="1">
        <v>7.588000000000001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-0.8130000000000001</v>
      </c>
      <c r="C6" s="1">
        <v>-0.542</v>
      </c>
      <c r="D6" s="1">
        <v>-6.504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-23.035</v>
      </c>
      <c r="C7" s="1">
        <v>1.355</v>
      </c>
      <c r="D7" s="1">
        <v>-1.626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-1.084</v>
      </c>
      <c r="C8" s="1">
        <v>-1.355</v>
      </c>
      <c r="D8" s="1">
        <v>-2.71</v>
      </c>
      <c r="E8" s="1">
        <v>-2.439</v>
      </c>
      <c r="F8" s="1">
        <v>-0.271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0.271</v>
      </c>
      <c r="F9" s="1">
        <v>0.271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-2.981</v>
      </c>
      <c r="C10" s="1">
        <v>2.71</v>
      </c>
      <c r="D10" s="1">
        <v>-0.271</v>
      </c>
      <c r="E10" s="1">
        <v>2.168</v>
      </c>
      <c r="F10" s="1">
        <v>-0.8130000000000001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1.626</v>
      </c>
      <c r="C11" s="1">
        <v>-1.355</v>
      </c>
      <c r="D11" s="1">
        <v>-4.878</v>
      </c>
      <c r="E11" s="1">
        <v>-4.336</v>
      </c>
      <c r="F11" s="1">
        <v>-5.149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-0.8130000000000001</v>
      </c>
      <c r="C12" s="1">
        <v>1.897</v>
      </c>
      <c r="D12" s="1">
        <v>-1.084</v>
      </c>
      <c r="E12" s="1">
        <v>-4.607</v>
      </c>
      <c r="F12" s="1">
        <v>-12.195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-1.626</v>
      </c>
      <c r="C13" s="1">
        <v>1.626</v>
      </c>
      <c r="D13" s="1">
        <v>12.195</v>
      </c>
      <c r="E13" s="1">
        <v>2.71</v>
      </c>
      <c r="F13" s="1">
        <v>-3.523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0.271</v>
      </c>
      <c r="C14" s="1">
        <v>4.065</v>
      </c>
      <c r="D14" s="1">
        <v>-2.439</v>
      </c>
      <c r="E14" s="1">
        <v>-4.607</v>
      </c>
      <c r="F14" s="1">
        <v>-3.523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37.94</v>
      </c>
      <c r="C15" s="1">
        <v>50.67700000000001</v>
      </c>
      <c r="D15" s="1">
        <v>52.57400000000001</v>
      </c>
      <c r="E15" s="1">
        <v>-2.168</v>
      </c>
      <c r="F15" s="1">
        <v>-12.195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-16.802</v>
      </c>
      <c r="C16" s="1">
        <v>-14.092</v>
      </c>
      <c r="D16" s="1">
        <v>-11.924</v>
      </c>
      <c r="E16" s="1">
        <v>-11.382</v>
      </c>
      <c r="F16" s="1">
        <v>-18.699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0.8130000000000001</v>
      </c>
      <c r="C17" s="1">
        <v>0.8130000000000001</v>
      </c>
      <c r="D17" s="1">
        <v>0.271</v>
      </c>
      <c r="E17" s="1">
        <v>8.401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1.084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-20.054</v>
      </c>
      <c r="C19" s="1">
        <v>-0.271</v>
      </c>
      <c r="D19" s="1">
        <v>-15.718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2.168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5.691000000000001</v>
      </c>
      <c r="F21" s="1">
        <v>0.542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6.504</v>
      </c>
      <c r="F22" s="1">
        <v>-10.569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-16.26</v>
      </c>
      <c r="C23" s="1">
        <v>-13.55</v>
      </c>
      <c r="D23" s="1">
        <v>-9.214</v>
      </c>
      <c r="E23" s="1">
        <v>-3.252</v>
      </c>
      <c r="F23" s="1">
        <v>-18.428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10.569</v>
      </c>
      <c r="F24" s="1">
        <v>43.902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10.569</v>
      </c>
      <c r="F25" s="1">
        <v>43.902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-3.523</v>
      </c>
      <c r="C26" s="1">
        <v>-3.523</v>
      </c>
      <c r="D26" s="1">
        <v>-4.336</v>
      </c>
      <c r="E26" s="1">
        <v>-5.149</v>
      </c>
      <c r="F26" s="1">
        <v>-3.794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-3.523</v>
      </c>
      <c r="C27" s="1">
        <v>-3.523</v>
      </c>
      <c r="D27" s="1">
        <v>-4.336</v>
      </c>
      <c r="E27" s="1">
        <v>-5.149</v>
      </c>
      <c r="F27" s="1">
        <v>-3.794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12.466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-10.027</v>
      </c>
      <c r="C29" s="1">
        <v>-15.718</v>
      </c>
      <c r="D29" s="1">
        <v>-40.65000000000001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-10.027</v>
      </c>
      <c r="C30" s="1">
        <v>-15.718</v>
      </c>
      <c r="D30" s="1">
        <v>-40.65000000000001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6.775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-13.55</v>
      </c>
      <c r="C32" s="1">
        <v>-19.241</v>
      </c>
      <c r="D32" s="1">
        <v>-44.986</v>
      </c>
      <c r="E32" s="1">
        <v>5.42</v>
      </c>
      <c r="F32" s="1">
        <v>40.108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7.588000000000001</v>
      </c>
      <c r="C33" s="1">
        <v>17.615</v>
      </c>
      <c r="D33" s="1">
        <v>-1.897</v>
      </c>
      <c r="E33" s="1">
        <v>2.981</v>
      </c>
      <c r="F33" s="1">
        <v>9.214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0.271</v>
      </c>
      <c r="C35" s="1">
        <v>0.542</v>
      </c>
      <c r="D35" s="1">
        <v>0.542</v>
      </c>
      <c r="E35" s="1">
        <v>1.084</v>
      </c>
      <c r="F35" s="1">
        <v>2.71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12.466</v>
      </c>
      <c r="C36" s="1">
        <v>7.859000000000001</v>
      </c>
      <c r="D36" s="1">
        <v>11.924</v>
      </c>
      <c r="E36" s="1">
        <v>0.542</v>
      </c>
      <c r="F36" s="1">
        <v>0.8130000000000001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0.0</v>
      </c>
      <c r="C37" s="1">
        <v>0.0</v>
      </c>
      <c r="D37" s="1">
        <v>-11.111</v>
      </c>
      <c r="E37" s="1">
        <v>-11.653</v>
      </c>
      <c r="F37" s="1">
        <v>-37.127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0.0</v>
      </c>
      <c r="C38" s="1">
        <v>0.0</v>
      </c>
      <c r="D38" s="1">
        <v>-10.298</v>
      </c>
      <c r="E38" s="1">
        <v>-10.569</v>
      </c>
      <c r="F38" s="1">
        <v>-34.959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42.547</v>
      </c>
      <c r="E39" s="1">
        <v>5.149</v>
      </c>
      <c r="F39" s="1">
        <v>22.764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-3.523</v>
      </c>
      <c r="C40" s="1">
        <v>-3.523</v>
      </c>
      <c r="D40" s="1">
        <v>-4.336</v>
      </c>
      <c r="E40" s="1">
        <v>5.42</v>
      </c>
      <c r="F40" s="1">
        <v>40.108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0.0</v>
      </c>
      <c r="C3" s="1">
        <v>146.611</v>
      </c>
      <c r="D3" s="1">
        <v>144.714</v>
      </c>
      <c r="E3" s="1">
        <v>2.168</v>
      </c>
      <c r="F3" s="1">
        <v>11.382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4.336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151.218</v>
      </c>
      <c r="D5" s="1">
        <v>144.714</v>
      </c>
      <c r="E5" s="1">
        <v>2.168</v>
      </c>
      <c r="F5" s="1">
        <v>11.382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37.94</v>
      </c>
      <c r="D6" s="1">
        <v>43.08900000000001</v>
      </c>
      <c r="E6" s="1">
        <v>19.783</v>
      </c>
      <c r="F6" s="1">
        <v>25.203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1.897</v>
      </c>
      <c r="D7" s="1">
        <v>2.71</v>
      </c>
      <c r="E7" s="1">
        <v>3.252</v>
      </c>
      <c r="F7" s="1">
        <v>4.878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0.8130000000000001</v>
      </c>
      <c r="E8" s="1">
        <v>14.634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40.108</v>
      </c>
      <c r="D9" s="1">
        <v>46.883</v>
      </c>
      <c r="E9" s="1">
        <v>23.577</v>
      </c>
      <c r="F9" s="1">
        <v>30.352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12.195</v>
      </c>
      <c r="D10" s="1">
        <v>13.55</v>
      </c>
      <c r="E10" s="1">
        <v>57.99400000000001</v>
      </c>
      <c r="F10" s="1">
        <v>70.46000000000001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0.271</v>
      </c>
      <c r="D11" s="1">
        <v>0.8130000000000001</v>
      </c>
      <c r="E11" s="1">
        <v>24.932</v>
      </c>
      <c r="F11" s="1">
        <v>0.542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0.0</v>
      </c>
      <c r="D12" s="1">
        <v>0.0</v>
      </c>
      <c r="E12" s="1">
        <v>1.626</v>
      </c>
      <c r="F12" s="1">
        <v>1.626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204.063</v>
      </c>
      <c r="D13" s="1">
        <v>205.689</v>
      </c>
      <c r="E13" s="1">
        <v>85.90700000000001</v>
      </c>
      <c r="F13" s="1">
        <v>114.904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303.52</v>
      </c>
      <c r="D14" s="1">
        <v>314.36</v>
      </c>
      <c r="E14" s="1">
        <v>69.918</v>
      </c>
      <c r="F14" s="1">
        <v>90.24300000000001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-208.128</v>
      </c>
      <c r="D15" s="1">
        <v>-223.575</v>
      </c>
      <c r="E15" s="1">
        <v>-35.23</v>
      </c>
      <c r="F15" s="1">
        <v>-40.108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94.037</v>
      </c>
      <c r="D16" s="1">
        <v>89.97200000000001</v>
      </c>
      <c r="E16" s="1">
        <v>34.688</v>
      </c>
      <c r="F16" s="1">
        <v>50.13500000000001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4.336</v>
      </c>
      <c r="D17" s="1">
        <v>6.233000000000001</v>
      </c>
      <c r="E17" s="1">
        <v>74.254</v>
      </c>
      <c r="F17" s="1">
        <v>75.60900000000001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4.878</v>
      </c>
      <c r="D18" s="1">
        <v>4.878</v>
      </c>
      <c r="E18" s="1">
        <v>1.355</v>
      </c>
      <c r="F18" s="1">
        <v>0.8130000000000001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2.981</v>
      </c>
      <c r="D19" s="1">
        <v>2.981</v>
      </c>
      <c r="E19" s="1">
        <v>0.0</v>
      </c>
      <c r="F19" s="1">
        <v>0.271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0.0</v>
      </c>
      <c r="D20" s="1">
        <v>0.0</v>
      </c>
      <c r="E20" s="1">
        <v>0.542</v>
      </c>
      <c r="F20" s="1">
        <v>0.271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0.0</v>
      </c>
      <c r="C21" s="1">
        <v>0.0</v>
      </c>
      <c r="D21" s="1">
        <v>0.0</v>
      </c>
      <c r="E21" s="1">
        <v>2.439</v>
      </c>
      <c r="F21" s="1">
        <v>3.523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1.084</v>
      </c>
      <c r="F22" s="1">
        <v>0.542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311.65</v>
      </c>
      <c r="D23" s="1">
        <v>308.94</v>
      </c>
      <c r="E23" s="1">
        <v>201.082</v>
      </c>
      <c r="F23" s="1">
        <v>246.61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24.932</v>
      </c>
      <c r="D25" s="1">
        <v>34.959</v>
      </c>
      <c r="E25" s="1">
        <v>14.905</v>
      </c>
      <c r="F25" s="1">
        <v>15.447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12.737</v>
      </c>
      <c r="D26" s="1">
        <v>10.027</v>
      </c>
      <c r="E26" s="1">
        <v>6.504</v>
      </c>
      <c r="F26" s="1">
        <v>5.691000000000001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0.8130000000000001</v>
      </c>
      <c r="D27" s="1">
        <v>1.355</v>
      </c>
      <c r="E27" s="1">
        <v>33.062</v>
      </c>
      <c r="F27" s="1">
        <v>75.60900000000001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1.897</v>
      </c>
      <c r="F28" s="1">
        <v>1.626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4.607</v>
      </c>
      <c r="D29" s="1">
        <v>4.336</v>
      </c>
      <c r="E29" s="1">
        <v>1.355</v>
      </c>
      <c r="F29" s="1">
        <v>1.355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43.631</v>
      </c>
      <c r="D30" s="1">
        <v>1.897</v>
      </c>
      <c r="E30" s="1">
        <v>8.401</v>
      </c>
      <c r="F30" s="1">
        <v>5.691000000000001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86.17800000000001</v>
      </c>
      <c r="D31" s="1">
        <v>51.761</v>
      </c>
      <c r="E31" s="1">
        <v>66.937</v>
      </c>
      <c r="F31" s="1">
        <v>105.961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1.897</v>
      </c>
      <c r="F32" s="1">
        <v>0.271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22.764</v>
      </c>
      <c r="D33" s="1">
        <v>21.409</v>
      </c>
      <c r="E33" s="1">
        <v>3.523</v>
      </c>
      <c r="F33" s="1">
        <v>3.252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6.775</v>
      </c>
      <c r="F34" s="1">
        <v>6.775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1.626</v>
      </c>
      <c r="D35" s="1">
        <v>1.355</v>
      </c>
      <c r="E35" s="1">
        <v>0.271</v>
      </c>
      <c r="F35" s="1">
        <v>0.271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0.0</v>
      </c>
      <c r="C36" s="1">
        <v>3.523</v>
      </c>
      <c r="D36" s="1">
        <v>3.794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114.091</v>
      </c>
      <c r="D37" s="1">
        <v>78.861</v>
      </c>
      <c r="E37" s="1">
        <v>79.94500000000001</v>
      </c>
      <c r="F37" s="1">
        <v>117.072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0.0</v>
      </c>
      <c r="C38" s="1">
        <v>15.176</v>
      </c>
      <c r="D38" s="1">
        <v>15.176</v>
      </c>
      <c r="E38" s="1">
        <v>4.607</v>
      </c>
      <c r="F38" s="1">
        <v>4.607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27.1</v>
      </c>
      <c r="D39" s="1">
        <v>27.1</v>
      </c>
      <c r="E39" s="1">
        <v>100.541</v>
      </c>
      <c r="F39" s="1">
        <v>100.541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168.291</v>
      </c>
      <c r="D40" s="1">
        <v>203.25</v>
      </c>
      <c r="E40" s="1">
        <v>17.615</v>
      </c>
      <c r="F40" s="1">
        <v>25.745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>
        <v>0.0</v>
      </c>
      <c r="D41" s="1">
        <v>0.0</v>
      </c>
      <c r="E41" s="1">
        <v>1.897</v>
      </c>
      <c r="F41" s="1">
        <v>2.439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210.838</v>
      </c>
      <c r="D42" s="1">
        <v>245.797</v>
      </c>
      <c r="E42" s="1">
        <v>120.324</v>
      </c>
      <c r="F42" s="1">
        <v>128.996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-14.363</v>
      </c>
      <c r="D43" s="1">
        <v>-14.363</v>
      </c>
      <c r="E43" s="1">
        <v>0.542</v>
      </c>
      <c r="F43" s="1">
        <v>0.542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196.475</v>
      </c>
      <c r="D44" s="1">
        <v>231.434</v>
      </c>
      <c r="E44" s="1">
        <v>120.866</v>
      </c>
      <c r="F44" s="1">
        <v>129.538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311.65</v>
      </c>
      <c r="D45" s="1">
        <v>308.94</v>
      </c>
      <c r="E45" s="1">
        <v>201.082</v>
      </c>
      <c r="F45" s="1">
        <v>246.61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0.0</v>
      </c>
      <c r="D47" s="1">
        <v>8.672</v>
      </c>
      <c r="E47" s="1">
        <v>4.607</v>
      </c>
      <c r="F47" s="1">
        <v>4.607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0.0</v>
      </c>
      <c r="C48" s="1">
        <v>0.0</v>
      </c>
      <c r="D48" s="1">
        <v>8.672</v>
      </c>
      <c r="E48" s="1">
        <v>4.607</v>
      </c>
      <c r="F48" s="1">
        <v>4.607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0.0</v>
      </c>
      <c r="C49" s="1">
        <v>0.0</v>
      </c>
      <c r="D49" s="1" t="s">
        <v>110</v>
      </c>
      <c r="E49" s="1" t="s">
        <v>111</v>
      </c>
      <c r="F49" s="1" t="s">
        <v>112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202.708</v>
      </c>
      <c r="D50" s="1">
        <v>237.667</v>
      </c>
      <c r="E50" s="1">
        <v>118.969</v>
      </c>
      <c r="F50" s="1">
        <v>127.641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0.0</v>
      </c>
      <c r="D51" s="1" t="s">
        <v>115</v>
      </c>
      <c r="E51" s="1" t="s">
        <v>116</v>
      </c>
      <c r="F51" s="1" t="s">
        <v>117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0.0</v>
      </c>
      <c r="C52" s="1">
        <v>27.642</v>
      </c>
      <c r="D52" s="1">
        <v>26.016</v>
      </c>
      <c r="E52" s="1">
        <v>42.276</v>
      </c>
      <c r="F52" s="1">
        <v>82.655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0.0</v>
      </c>
      <c r="C53" s="1">
        <v>-123.576</v>
      </c>
      <c r="D53" s="1">
        <v>-118.427</v>
      </c>
      <c r="E53" s="1">
        <v>40.108</v>
      </c>
      <c r="F53" s="1">
        <v>71.27300000000001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-14.363</v>
      </c>
      <c r="D54" s="1">
        <v>-14.363</v>
      </c>
      <c r="E54" s="1">
        <v>0.542</v>
      </c>
      <c r="F54" s="1">
        <v>0.542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0.0</v>
      </c>
      <c r="C55" s="1">
        <v>4.336</v>
      </c>
      <c r="D55" s="1">
        <v>6.233000000000001</v>
      </c>
      <c r="E55" s="1">
        <v>74.254</v>
      </c>
      <c r="F55" s="1">
        <v>75.60900000000001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0.0</v>
      </c>
      <c r="D56" s="1">
        <v>1.626</v>
      </c>
      <c r="E56" s="1">
        <v>1.355</v>
      </c>
      <c r="F56" s="1">
        <v>1.355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0.0</v>
      </c>
      <c r="C57" s="1">
        <v>8.672</v>
      </c>
      <c r="D57" s="1">
        <v>10.298</v>
      </c>
      <c r="E57" s="1">
        <v>29.81</v>
      </c>
      <c r="F57" s="1">
        <v>27.913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3.523</v>
      </c>
      <c r="D58" s="1">
        <v>2.981</v>
      </c>
      <c r="E58" s="1">
        <v>28.184</v>
      </c>
      <c r="F58" s="1">
        <v>42.547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0.0</v>
      </c>
      <c r="C59" s="1">
        <v>28.184</v>
      </c>
      <c r="D59" s="1">
        <v>33.604</v>
      </c>
      <c r="E59" s="1">
        <v>28.184</v>
      </c>
      <c r="F59" s="1">
        <v>37.669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0.0</v>
      </c>
      <c r="C60" s="1">
        <v>239.293</v>
      </c>
      <c r="D60" s="1">
        <v>241.732</v>
      </c>
      <c r="E60" s="1">
        <v>30.623</v>
      </c>
      <c r="F60" s="1">
        <v>39.024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0.0</v>
      </c>
      <c r="C61" s="1">
        <v>0.0</v>
      </c>
      <c r="D61" s="1">
        <v>226.827</v>
      </c>
      <c r="E61" s="1">
        <v>0.0</v>
      </c>
      <c r="F61" s="1">
        <v>77.235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128</v>
      </c>
      <c r="B62" s="1">
        <v>0.0</v>
      </c>
      <c r="C62" s="1">
        <v>0.271</v>
      </c>
      <c r="D62" s="1">
        <v>13.008</v>
      </c>
      <c r="E62" s="1">
        <v>2.168</v>
      </c>
      <c r="F62" s="1">
        <v>2.439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249.862</v>
      </c>
      <c r="C2" s="1">
        <v>245.255</v>
      </c>
      <c r="D2" s="1">
        <v>268.832</v>
      </c>
      <c r="E2" s="1">
        <v>74.796</v>
      </c>
      <c r="F2" s="1">
        <v>88.346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249.862</v>
      </c>
      <c r="C3" s="1">
        <v>245.255</v>
      </c>
      <c r="D3" s="1">
        <v>268.832</v>
      </c>
      <c r="E3" s="1">
        <v>74.796</v>
      </c>
      <c r="F3" s="1">
        <v>88.346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135.229</v>
      </c>
      <c r="C4" s="1">
        <v>131.164</v>
      </c>
      <c r="D4" s="1">
        <v>143.359</v>
      </c>
      <c r="E4" s="1">
        <v>51.49</v>
      </c>
      <c r="F4" s="1">
        <v>63.414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114.633</v>
      </c>
      <c r="C5" s="1">
        <v>114.091</v>
      </c>
      <c r="D5" s="1">
        <v>125.473</v>
      </c>
      <c r="E5" s="1">
        <v>23.035</v>
      </c>
      <c r="F5" s="1">
        <v>24.661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78.319</v>
      </c>
      <c r="C6" s="1">
        <v>73.441</v>
      </c>
      <c r="D6" s="1">
        <v>81.57100000000001</v>
      </c>
      <c r="E6" s="1">
        <v>21.951</v>
      </c>
      <c r="F6" s="1">
        <v>23.035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0.271</v>
      </c>
      <c r="C7" s="1">
        <v>0.0</v>
      </c>
      <c r="D7" s="1">
        <v>0.0</v>
      </c>
      <c r="E7" s="1">
        <v>21.138</v>
      </c>
      <c r="F7" s="1">
        <v>-0.542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78.861</v>
      </c>
      <c r="C8" s="1">
        <v>73.441</v>
      </c>
      <c r="D8" s="1">
        <v>81.57100000000001</v>
      </c>
      <c r="E8" s="1">
        <v>21.951</v>
      </c>
      <c r="F8" s="1">
        <v>22.222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36.043</v>
      </c>
      <c r="C9" s="1">
        <v>40.65000000000001</v>
      </c>
      <c r="D9" s="1">
        <v>43.902</v>
      </c>
      <c r="E9" s="1">
        <v>0.8130000000000001</v>
      </c>
      <c r="F9" s="1">
        <v>2.168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-0.542</v>
      </c>
      <c r="C10" s="1">
        <v>-0.542</v>
      </c>
      <c r="D10" s="1">
        <v>-0.8130000000000001</v>
      </c>
      <c r="E10" s="1">
        <v>-1.626</v>
      </c>
      <c r="F10" s="1">
        <v>-3.252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0.271</v>
      </c>
      <c r="C11" s="1">
        <v>12.195</v>
      </c>
      <c r="D11" s="1">
        <v>5.42</v>
      </c>
      <c r="E11" s="1">
        <v>2.439</v>
      </c>
      <c r="F11" s="1">
        <v>17.615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-0.271</v>
      </c>
      <c r="C12" s="1">
        <v>-0.542</v>
      </c>
      <c r="D12" s="1">
        <v>-0.8130000000000001</v>
      </c>
      <c r="E12" s="1">
        <v>-1.355</v>
      </c>
      <c r="F12" s="1">
        <v>-2.981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1.084</v>
      </c>
      <c r="C13" s="1">
        <v>1.355</v>
      </c>
      <c r="D13" s="1">
        <v>2.71</v>
      </c>
      <c r="E13" s="1">
        <v>2.439</v>
      </c>
      <c r="F13" s="1">
        <v>8.401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-0.271</v>
      </c>
      <c r="C14" s="1">
        <v>-20.054</v>
      </c>
      <c r="D14" s="1">
        <v>9.756</v>
      </c>
      <c r="E14" s="1">
        <v>21.68</v>
      </c>
      <c r="F14" s="1">
        <v>-14.092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7.317</v>
      </c>
      <c r="C15" s="1">
        <v>4.607</v>
      </c>
      <c r="D15" s="1">
        <v>11.111</v>
      </c>
      <c r="E15" s="1">
        <v>-2.168</v>
      </c>
      <c r="F15" s="1">
        <v>9.756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36.585</v>
      </c>
      <c r="C16" s="1">
        <v>41.463</v>
      </c>
      <c r="D16" s="1">
        <v>43.36</v>
      </c>
      <c r="E16" s="1">
        <v>-0.271</v>
      </c>
      <c r="F16" s="1">
        <v>7.317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-0.271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24.119</v>
      </c>
      <c r="C18" s="1">
        <v>-1.355</v>
      </c>
      <c r="D18" s="1">
        <v>1.626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0.8130000000000001</v>
      </c>
      <c r="C19" s="1">
        <v>0.542</v>
      </c>
      <c r="D19" s="1">
        <v>6.504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0.0</v>
      </c>
      <c r="E20" s="1">
        <v>0.271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37.669</v>
      </c>
      <c r="C21" s="1">
        <v>40.65000000000001</v>
      </c>
      <c r="D21" s="1">
        <v>45.25700000000001</v>
      </c>
      <c r="E21" s="1">
        <v>-22.493</v>
      </c>
      <c r="F21" s="1">
        <v>7.317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8.13</v>
      </c>
      <c r="C22" s="1">
        <v>8.943000000000001</v>
      </c>
      <c r="D22" s="1">
        <v>10.298</v>
      </c>
      <c r="E22" s="1">
        <v>0.8130000000000001</v>
      </c>
      <c r="F22" s="1">
        <v>-0.542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29.268</v>
      </c>
      <c r="C23" s="1">
        <v>31.707</v>
      </c>
      <c r="D23" s="1">
        <v>34.959</v>
      </c>
      <c r="E23" s="1">
        <v>-1.084</v>
      </c>
      <c r="F23" s="1">
        <v>7.859000000000001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29.268</v>
      </c>
      <c r="C24" s="1">
        <v>31.707</v>
      </c>
      <c r="D24" s="1">
        <v>34.959</v>
      </c>
      <c r="E24" s="1">
        <v>-1.084</v>
      </c>
      <c r="F24" s="1">
        <v>7.859000000000001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>
        <v>0.0</v>
      </c>
      <c r="D25" s="1">
        <v>0.0</v>
      </c>
      <c r="E25" s="1">
        <v>8.672</v>
      </c>
      <c r="F25" s="1">
        <v>1.626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29.268</v>
      </c>
      <c r="C26" s="1">
        <v>31.707</v>
      </c>
      <c r="D26" s="1">
        <v>34.959</v>
      </c>
      <c r="E26" s="1">
        <v>-1.084</v>
      </c>
      <c r="F26" s="1">
        <v>7.859000000000001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29.268</v>
      </c>
      <c r="C27" s="1">
        <v>31.707</v>
      </c>
      <c r="D27" s="1">
        <v>34.959</v>
      </c>
      <c r="E27" s="1">
        <v>-1.084</v>
      </c>
      <c r="F27" s="1">
        <v>7.859000000000001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29.268</v>
      </c>
      <c r="C28" s="1">
        <v>31.707</v>
      </c>
      <c r="D28" s="1">
        <v>34.959</v>
      </c>
      <c r="E28" s="1">
        <v>-1.084</v>
      </c>
      <c r="F28" s="1">
        <v>7.859000000000001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0.0</v>
      </c>
      <c r="C30" s="1">
        <v>0.0</v>
      </c>
      <c r="D30" s="1" t="s">
        <v>157</v>
      </c>
      <c r="E30" s="1" t="s">
        <v>158</v>
      </c>
      <c r="F30" s="1" t="s">
        <v>159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0.0</v>
      </c>
      <c r="C31" s="1">
        <v>0.0</v>
      </c>
      <c r="D31" s="1" t="s">
        <v>157</v>
      </c>
      <c r="E31" s="1" t="s">
        <v>158</v>
      </c>
      <c r="F31" s="1" t="s">
        <v>159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0.0</v>
      </c>
      <c r="C32" s="1">
        <v>0.0</v>
      </c>
      <c r="D32" s="1">
        <v>32.0</v>
      </c>
      <c r="E32" s="1">
        <v>12.0</v>
      </c>
      <c r="F32" s="1">
        <v>18.0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0.0</v>
      </c>
      <c r="C33" s="1">
        <v>0.0</v>
      </c>
      <c r="D33" s="1" t="s">
        <v>157</v>
      </c>
      <c r="E33" s="1" t="s">
        <v>158</v>
      </c>
      <c r="F33" s="1" t="s">
        <v>159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>
        <v>0.0</v>
      </c>
      <c r="C34" s="1">
        <v>0.0</v>
      </c>
      <c r="D34" s="1" t="s">
        <v>157</v>
      </c>
      <c r="E34" s="1" t="s">
        <v>158</v>
      </c>
      <c r="F34" s="1" t="s">
        <v>159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>
        <v>0.0</v>
      </c>
      <c r="C35" s="1">
        <v>0.0</v>
      </c>
      <c r="D35" s="1">
        <v>32.0</v>
      </c>
      <c r="E35" s="1">
        <v>12.0</v>
      </c>
      <c r="F35" s="1">
        <v>18.0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0.0</v>
      </c>
      <c r="C36" s="1">
        <v>0.0</v>
      </c>
      <c r="D36" s="1" t="s">
        <v>166</v>
      </c>
      <c r="E36" s="1" t="s">
        <v>167</v>
      </c>
      <c r="F36" s="1" t="s">
        <v>168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>
        <v>0.0</v>
      </c>
      <c r="C37" s="1">
        <v>0.0</v>
      </c>
      <c r="D37" s="1" t="s">
        <v>166</v>
      </c>
      <c r="E37" s="1" t="s">
        <v>167</v>
      </c>
      <c r="F37" s="1" t="s">
        <v>168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0.0</v>
      </c>
      <c r="C38" s="1">
        <v>0.0</v>
      </c>
      <c r="D38" s="1" t="s">
        <v>171</v>
      </c>
      <c r="E38" s="1">
        <v>0.0</v>
      </c>
      <c r="F38" s="1" t="s">
        <v>171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172</v>
      </c>
      <c r="B39" s="1" t="s">
        <v>173</v>
      </c>
      <c r="C39" s="1" t="s">
        <v>174</v>
      </c>
      <c r="D39" s="1" t="s">
        <v>175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>
        <v>50.13500000000001</v>
      </c>
      <c r="C41" s="1">
        <v>51.219</v>
      </c>
      <c r="D41" s="1">
        <v>55.28400000000001</v>
      </c>
      <c r="E41" s="1">
        <v>4.065</v>
      </c>
      <c r="F41" s="1">
        <v>5.149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177</v>
      </c>
      <c r="B42" s="1">
        <v>36.043</v>
      </c>
      <c r="C42" s="1">
        <v>40.65000000000001</v>
      </c>
      <c r="D42" s="1">
        <v>43.902</v>
      </c>
      <c r="E42" s="1">
        <v>0.8130000000000001</v>
      </c>
      <c r="F42" s="1">
        <v>2.168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178</v>
      </c>
      <c r="B43" s="1">
        <v>36.043</v>
      </c>
      <c r="C43" s="1">
        <v>40.65000000000001</v>
      </c>
      <c r="D43" s="1">
        <v>43.902</v>
      </c>
      <c r="E43" s="1">
        <v>0.8130000000000001</v>
      </c>
      <c r="F43" s="1">
        <v>2.168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179</v>
      </c>
      <c r="B44" s="1" t="s">
        <v>180</v>
      </c>
      <c r="C44" s="1" t="s">
        <v>181</v>
      </c>
      <c r="D44" s="1" t="s">
        <v>182</v>
      </c>
      <c r="E44" s="1" t="s">
        <v>183</v>
      </c>
      <c r="F44" s="1" t="s">
        <v>184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8.13</v>
      </c>
      <c r="C45" s="1">
        <v>9.214</v>
      </c>
      <c r="D45" s="1">
        <v>10.027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8.13</v>
      </c>
      <c r="C46" s="1">
        <v>9.214</v>
      </c>
      <c r="D46" s="1">
        <v>10.027</v>
      </c>
      <c r="E46" s="1">
        <v>0.271</v>
      </c>
      <c r="F46" s="1">
        <v>26.287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19.783</v>
      </c>
      <c r="C47" s="1">
        <v>-21.138</v>
      </c>
      <c r="D47" s="1">
        <v>0.271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19.783</v>
      </c>
      <c r="C48" s="1">
        <v>-21.138</v>
      </c>
      <c r="D48" s="1">
        <v>0.271</v>
      </c>
      <c r="E48" s="1">
        <v>0.542</v>
      </c>
      <c r="F48" s="1">
        <v>-0.8130000000000001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22.764</v>
      </c>
      <c r="C49" s="1">
        <v>25.745</v>
      </c>
      <c r="D49" s="1">
        <v>26.829</v>
      </c>
      <c r="E49" s="1">
        <v>-10.569</v>
      </c>
      <c r="F49" s="1">
        <v>4.607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0.542</v>
      </c>
      <c r="C50" s="1">
        <v>0.542</v>
      </c>
      <c r="D50" s="1">
        <v>0.542</v>
      </c>
      <c r="E50" s="1">
        <v>15.718</v>
      </c>
      <c r="F50" s="1">
        <v>15.989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10.569</v>
      </c>
      <c r="C52" s="1">
        <v>5.691000000000001</v>
      </c>
      <c r="D52" s="1">
        <v>9.214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68.292</v>
      </c>
      <c r="C53" s="1">
        <v>62.87200000000001</v>
      </c>
      <c r="D53" s="1">
        <v>69.918</v>
      </c>
      <c r="E53" s="1">
        <v>15.176</v>
      </c>
      <c r="F53" s="1">
        <v>16.26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194</v>
      </c>
      <c r="B54" s="1">
        <v>10.027</v>
      </c>
      <c r="C54" s="1">
        <v>10.298</v>
      </c>
      <c r="D54" s="1">
        <v>11.382</v>
      </c>
      <c r="E54" s="1">
        <v>6.504</v>
      </c>
      <c r="F54" s="1">
        <v>6.775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195</v>
      </c>
      <c r="B55" s="1">
        <v>0.0</v>
      </c>
      <c r="C55" s="1">
        <v>0.0</v>
      </c>
      <c r="D55" s="1">
        <v>0.0</v>
      </c>
      <c r="E55" s="1">
        <v>0.542</v>
      </c>
      <c r="F55" s="1">
        <v>0.8130000000000001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196</v>
      </c>
      <c r="B56" s="1">
        <v>0.0</v>
      </c>
      <c r="C56" s="1">
        <v>0.0</v>
      </c>
      <c r="D56" s="1">
        <v>0.0</v>
      </c>
      <c r="E56" s="1">
        <v>0.271</v>
      </c>
      <c r="F56" s="1">
        <v>0.271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197</v>
      </c>
      <c r="B57" s="1">
        <v>0.0</v>
      </c>
      <c r="C57" s="1">
        <v>0.0</v>
      </c>
      <c r="D57" s="1">
        <v>0.0</v>
      </c>
      <c r="E57" s="1">
        <v>0.271</v>
      </c>
      <c r="F57" s="1">
        <v>0.271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>
        <v>0.0</v>
      </c>
      <c r="C3" s="1">
        <v>0.0</v>
      </c>
      <c r="D3" s="1" t="s">
        <v>200</v>
      </c>
      <c r="E3" s="1" t="s">
        <v>201</v>
      </c>
      <c r="F3" s="1" t="s">
        <v>202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203</v>
      </c>
      <c r="B4" s="1">
        <v>0.0</v>
      </c>
      <c r="C4" s="1">
        <v>0.0</v>
      </c>
      <c r="D4" s="1" t="s">
        <v>204</v>
      </c>
      <c r="E4" s="1" t="s">
        <v>205</v>
      </c>
      <c r="F4" s="1" t="s">
        <v>206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207</v>
      </c>
      <c r="B5" s="1">
        <v>0.0</v>
      </c>
      <c r="C5" s="1">
        <v>0.0</v>
      </c>
      <c r="D5" s="1" t="s">
        <v>208</v>
      </c>
      <c r="E5" s="1" t="s">
        <v>209</v>
      </c>
      <c r="F5" s="1" t="s">
        <v>210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211</v>
      </c>
      <c r="B6" s="1">
        <v>0.0</v>
      </c>
      <c r="C6" s="1">
        <v>0.0</v>
      </c>
      <c r="D6" s="1" t="s">
        <v>212</v>
      </c>
      <c r="E6" s="1" t="s">
        <v>213</v>
      </c>
      <c r="F6" s="1" t="s">
        <v>214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216</v>
      </c>
      <c r="B8" s="1" t="s">
        <v>217</v>
      </c>
      <c r="C8" s="1" t="s">
        <v>218</v>
      </c>
      <c r="D8" s="1" t="s">
        <v>219</v>
      </c>
      <c r="E8" s="1" t="s">
        <v>220</v>
      </c>
      <c r="F8" s="1" t="s">
        <v>221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222</v>
      </c>
      <c r="B9" s="1" t="s">
        <v>223</v>
      </c>
      <c r="C9" s="1" t="s">
        <v>224</v>
      </c>
      <c r="D9" s="1" t="s">
        <v>225</v>
      </c>
      <c r="E9" s="1" t="s">
        <v>226</v>
      </c>
      <c r="F9" s="1" t="s">
        <v>227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228</v>
      </c>
      <c r="B10" s="1" t="s">
        <v>229</v>
      </c>
      <c r="C10" s="1" t="s">
        <v>230</v>
      </c>
      <c r="D10" s="1" t="s">
        <v>231</v>
      </c>
      <c r="E10" s="1" t="s">
        <v>232</v>
      </c>
      <c r="F10" s="1" t="s">
        <v>233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1" t="s">
        <v>235</v>
      </c>
      <c r="C11" s="1" t="s">
        <v>236</v>
      </c>
      <c r="D11" s="1" t="s">
        <v>208</v>
      </c>
      <c r="E11" s="1" t="s">
        <v>237</v>
      </c>
      <c r="F11" s="1" t="s">
        <v>238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239</v>
      </c>
      <c r="B12" s="1" t="s">
        <v>235</v>
      </c>
      <c r="C12" s="1" t="s">
        <v>236</v>
      </c>
      <c r="D12" s="1" t="s">
        <v>208</v>
      </c>
      <c r="E12" s="1" t="s">
        <v>237</v>
      </c>
      <c r="F12" s="1" t="s">
        <v>238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240</v>
      </c>
      <c r="B13" s="1" t="s">
        <v>241</v>
      </c>
      <c r="C13" s="1" t="s">
        <v>242</v>
      </c>
      <c r="D13" s="1">
        <v>3.523</v>
      </c>
      <c r="E13" s="1" t="s">
        <v>243</v>
      </c>
      <c r="F13" s="1" t="s">
        <v>244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245</v>
      </c>
      <c r="B14" s="1" t="s">
        <v>241</v>
      </c>
      <c r="C14" s="1" t="s">
        <v>242</v>
      </c>
      <c r="D14" s="1">
        <v>3.523</v>
      </c>
      <c r="E14" s="1" t="s">
        <v>246</v>
      </c>
      <c r="F14" s="1" t="s">
        <v>247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248</v>
      </c>
      <c r="B15" s="1" t="s">
        <v>241</v>
      </c>
      <c r="C15" s="1" t="s">
        <v>242</v>
      </c>
      <c r="D15" s="1">
        <v>3.523</v>
      </c>
      <c r="E15" s="1" t="s">
        <v>246</v>
      </c>
      <c r="F15" s="1" t="s">
        <v>247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249</v>
      </c>
      <c r="B16" s="1" t="s">
        <v>244</v>
      </c>
      <c r="C16" s="1" t="s">
        <v>250</v>
      </c>
      <c r="D16" s="1" t="s">
        <v>251</v>
      </c>
      <c r="E16" s="1" t="s">
        <v>252</v>
      </c>
      <c r="F16" s="1" t="s">
        <v>253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254</v>
      </c>
      <c r="B17" s="1">
        <v>0.0</v>
      </c>
      <c r="C17" s="1">
        <v>0.0</v>
      </c>
      <c r="D17" s="1" t="s">
        <v>255</v>
      </c>
      <c r="E17" s="1" t="s">
        <v>256</v>
      </c>
      <c r="F17" s="1" t="s">
        <v>257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258</v>
      </c>
      <c r="B18" s="1">
        <v>0.0</v>
      </c>
      <c r="C18" s="1">
        <v>0.0</v>
      </c>
      <c r="D18" s="1" t="s">
        <v>259</v>
      </c>
      <c r="E18" s="1" t="s">
        <v>260</v>
      </c>
      <c r="F18" s="1" t="s">
        <v>261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262</v>
      </c>
      <c r="B20" s="1">
        <v>0.0</v>
      </c>
      <c r="C20" s="1">
        <v>0.0</v>
      </c>
      <c r="D20" s="1" t="s">
        <v>263</v>
      </c>
      <c r="E20" s="1" t="s">
        <v>205</v>
      </c>
      <c r="F20" s="1" t="s">
        <v>264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265</v>
      </c>
      <c r="B21" s="1">
        <v>0.0</v>
      </c>
      <c r="C21" s="1">
        <v>0.0</v>
      </c>
      <c r="D21" s="1" t="s">
        <v>266</v>
      </c>
      <c r="E21" s="1" t="s">
        <v>267</v>
      </c>
      <c r="F21" s="1" t="s">
        <v>268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269</v>
      </c>
      <c r="B22" s="1">
        <v>0.0</v>
      </c>
      <c r="C22" s="1">
        <v>0.0</v>
      </c>
      <c r="D22" s="1" t="s">
        <v>270</v>
      </c>
      <c r="E22" s="1" t="s">
        <v>271</v>
      </c>
      <c r="F22" s="1" t="s">
        <v>272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273</v>
      </c>
      <c r="B23" s="1">
        <v>0.0</v>
      </c>
      <c r="C23" s="1">
        <v>0.0</v>
      </c>
      <c r="D23" s="1" t="s">
        <v>274</v>
      </c>
      <c r="E23" s="1" t="s">
        <v>275</v>
      </c>
      <c r="F23" s="1" t="s">
        <v>276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278</v>
      </c>
      <c r="B25" s="1">
        <v>0.0</v>
      </c>
      <c r="C25" s="1" t="s">
        <v>279</v>
      </c>
      <c r="D25" s="1" t="s">
        <v>280</v>
      </c>
      <c r="E25" s="1" t="s">
        <v>281</v>
      </c>
      <c r="F25" s="1" t="s">
        <v>282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283</v>
      </c>
      <c r="B26" s="1">
        <v>0.0</v>
      </c>
      <c r="C26" s="1" t="s">
        <v>284</v>
      </c>
      <c r="D26" s="1" t="s">
        <v>285</v>
      </c>
      <c r="E26" s="1" t="s">
        <v>201</v>
      </c>
      <c r="F26" s="1" t="s">
        <v>264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286</v>
      </c>
      <c r="B27" s="1">
        <v>0.0</v>
      </c>
      <c r="C27" s="1" t="s">
        <v>287</v>
      </c>
      <c r="D27" s="1" t="s">
        <v>288</v>
      </c>
      <c r="E27" s="1" t="s">
        <v>167</v>
      </c>
      <c r="F27" s="1" t="s">
        <v>289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290</v>
      </c>
      <c r="B28" s="1">
        <v>0.0</v>
      </c>
      <c r="C28" s="1">
        <v>0.0</v>
      </c>
      <c r="D28" s="1" t="s">
        <v>291</v>
      </c>
      <c r="E28" s="1" t="s">
        <v>292</v>
      </c>
      <c r="F28" s="1" t="s">
        <v>293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294</v>
      </c>
      <c r="B29" s="1">
        <v>0.0</v>
      </c>
      <c r="C29" s="1">
        <v>0.0</v>
      </c>
      <c r="D29" s="1" t="s">
        <v>295</v>
      </c>
      <c r="E29" s="1" t="s">
        <v>296</v>
      </c>
      <c r="F29" s="1" t="s">
        <v>297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298</v>
      </c>
      <c r="B30" s="1">
        <v>0.0</v>
      </c>
      <c r="C30" s="1">
        <v>0.0</v>
      </c>
      <c r="D30" s="1" t="s">
        <v>299</v>
      </c>
      <c r="E30" s="1" t="s">
        <v>300</v>
      </c>
      <c r="F30" s="1" t="s">
        <v>301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302</v>
      </c>
      <c r="B31" s="1">
        <v>0.0</v>
      </c>
      <c r="C31" s="1">
        <v>0.0</v>
      </c>
      <c r="D31" s="1" t="s">
        <v>303</v>
      </c>
      <c r="E31" s="1" t="s">
        <v>304</v>
      </c>
      <c r="F31" s="1" t="s">
        <v>305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307</v>
      </c>
      <c r="B33" s="1">
        <v>0.0</v>
      </c>
      <c r="C33" s="1" t="s">
        <v>308</v>
      </c>
      <c r="D33" s="1" t="s">
        <v>309</v>
      </c>
      <c r="E33" s="1" t="s">
        <v>310</v>
      </c>
      <c r="F33" s="1" t="s">
        <v>311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312</v>
      </c>
      <c r="B34" s="1">
        <v>0.0</v>
      </c>
      <c r="C34" s="1" t="s">
        <v>313</v>
      </c>
      <c r="D34" s="1" t="s">
        <v>314</v>
      </c>
      <c r="E34" s="1" t="s">
        <v>315</v>
      </c>
      <c r="F34" s="1" t="s">
        <v>316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317</v>
      </c>
      <c r="B35" s="1">
        <v>0.0</v>
      </c>
      <c r="C35" s="1" t="s">
        <v>318</v>
      </c>
      <c r="D35" s="1" t="s">
        <v>319</v>
      </c>
      <c r="E35" s="1" t="s">
        <v>320</v>
      </c>
      <c r="F35" s="1" t="s">
        <v>321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322</v>
      </c>
      <c r="B36" s="1">
        <v>0.0</v>
      </c>
      <c r="C36" s="1" t="s">
        <v>323</v>
      </c>
      <c r="D36" s="1" t="s">
        <v>324</v>
      </c>
      <c r="E36" s="1" t="s">
        <v>325</v>
      </c>
      <c r="F36" s="1" t="s">
        <v>326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327</v>
      </c>
      <c r="B37" s="1">
        <v>0.0</v>
      </c>
      <c r="C37" s="1" t="s">
        <v>328</v>
      </c>
      <c r="D37" s="1" t="s">
        <v>329</v>
      </c>
      <c r="E37" s="1" t="s">
        <v>330</v>
      </c>
      <c r="F37" s="1" t="s">
        <v>331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332</v>
      </c>
      <c r="B38" s="1" t="s">
        <v>333</v>
      </c>
      <c r="C38" s="1" t="s">
        <v>334</v>
      </c>
      <c r="D38" s="1" t="s">
        <v>335</v>
      </c>
      <c r="E38" s="1" t="s">
        <v>336</v>
      </c>
      <c r="F38" s="1" t="s">
        <v>337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338</v>
      </c>
      <c r="B39" s="1" t="s">
        <v>339</v>
      </c>
      <c r="C39" s="1" t="s">
        <v>340</v>
      </c>
      <c r="D39" s="1" t="s">
        <v>341</v>
      </c>
      <c r="E39" s="1" t="s">
        <v>342</v>
      </c>
      <c r="F39" s="1" t="s">
        <v>343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344</v>
      </c>
      <c r="B40" s="1" t="s">
        <v>345</v>
      </c>
      <c r="C40" s="1" t="s">
        <v>346</v>
      </c>
      <c r="D40" s="1" t="s">
        <v>347</v>
      </c>
      <c r="E40" s="1" t="s">
        <v>348</v>
      </c>
      <c r="F40" s="1" t="s">
        <v>349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350</v>
      </c>
      <c r="B41" s="1">
        <v>0.0</v>
      </c>
      <c r="C41" s="1" t="s">
        <v>351</v>
      </c>
      <c r="D41" s="1" t="s">
        <v>352</v>
      </c>
      <c r="E41" s="1" t="s">
        <v>353</v>
      </c>
      <c r="F41" s="1" t="s">
        <v>354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355</v>
      </c>
      <c r="B42" s="1">
        <v>0.0</v>
      </c>
      <c r="C42" s="1" t="s">
        <v>356</v>
      </c>
      <c r="D42" s="1" t="s">
        <v>357</v>
      </c>
      <c r="E42" s="1" t="s">
        <v>358</v>
      </c>
      <c r="F42" s="1" t="s">
        <v>359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360</v>
      </c>
      <c r="B43" s="1">
        <v>0.0</v>
      </c>
      <c r="C43" s="1" t="s">
        <v>361</v>
      </c>
      <c r="D43" s="1" t="s">
        <v>362</v>
      </c>
      <c r="E43" s="1" t="s">
        <v>363</v>
      </c>
      <c r="F43" s="1" t="s">
        <v>364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365</v>
      </c>
      <c r="B44" s="1">
        <v>0.0</v>
      </c>
      <c r="C44" s="1" t="s">
        <v>366</v>
      </c>
      <c r="D44" s="1" t="s">
        <v>367</v>
      </c>
      <c r="E44" s="1" t="s">
        <v>368</v>
      </c>
      <c r="F44" s="1" t="s">
        <v>369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371</v>
      </c>
      <c r="B46" s="1">
        <v>0.0</v>
      </c>
      <c r="C46" s="1" t="s">
        <v>372</v>
      </c>
      <c r="D46" s="1" t="s">
        <v>373</v>
      </c>
      <c r="E46" s="1" t="s">
        <v>374</v>
      </c>
      <c r="F46" s="1" t="s">
        <v>375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376</v>
      </c>
      <c r="B47" s="1">
        <v>0.0</v>
      </c>
      <c r="C47" s="1" t="s">
        <v>377</v>
      </c>
      <c r="D47" s="1" t="s">
        <v>251</v>
      </c>
      <c r="E47" s="1" t="s">
        <v>378</v>
      </c>
      <c r="F47" s="1" t="s">
        <v>379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380</v>
      </c>
      <c r="B48" s="1">
        <v>0.0</v>
      </c>
      <c r="C48" s="1" t="s">
        <v>381</v>
      </c>
      <c r="D48" s="1" t="s">
        <v>382</v>
      </c>
      <c r="E48" s="1" t="s">
        <v>383</v>
      </c>
      <c r="F48" s="1" t="s">
        <v>384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385</v>
      </c>
      <c r="B49" s="1">
        <v>0.0</v>
      </c>
      <c r="C49" s="1" t="s">
        <v>386</v>
      </c>
      <c r="D49" s="1" t="s">
        <v>387</v>
      </c>
      <c r="E49" s="1" t="s">
        <v>388</v>
      </c>
      <c r="F49" s="1" t="s">
        <v>389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390</v>
      </c>
      <c r="B50" s="1">
        <v>0.0</v>
      </c>
      <c r="C50" s="1" t="s">
        <v>386</v>
      </c>
      <c r="D50" s="1" t="s">
        <v>387</v>
      </c>
      <c r="E50" s="1" t="s">
        <v>388</v>
      </c>
      <c r="F50" s="1" t="s">
        <v>389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391</v>
      </c>
      <c r="B51" s="1">
        <v>0.0</v>
      </c>
      <c r="C51" s="1" t="s">
        <v>392</v>
      </c>
      <c r="D51" s="1" t="s">
        <v>393</v>
      </c>
      <c r="E51" s="1" t="s">
        <v>394</v>
      </c>
      <c r="F51" s="1" t="s">
        <v>395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396</v>
      </c>
      <c r="B52" s="1">
        <v>0.0</v>
      </c>
      <c r="C52" s="1" t="s">
        <v>392</v>
      </c>
      <c r="D52" s="1" t="s">
        <v>393</v>
      </c>
      <c r="E52" s="1" t="s">
        <v>397</v>
      </c>
      <c r="F52" s="1" t="s">
        <v>398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399</v>
      </c>
      <c r="B53" s="1">
        <v>0.0</v>
      </c>
      <c r="C53" s="1" t="s">
        <v>400</v>
      </c>
      <c r="D53" s="1" t="s">
        <v>401</v>
      </c>
      <c r="E53" s="1" t="s">
        <v>402</v>
      </c>
      <c r="F53" s="1" t="s">
        <v>403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404</v>
      </c>
      <c r="B54" s="1">
        <v>0.0</v>
      </c>
      <c r="C54" s="1">
        <v>0.0</v>
      </c>
      <c r="D54" s="1">
        <v>0.0</v>
      </c>
      <c r="E54" s="1" t="s">
        <v>405</v>
      </c>
      <c r="F54" s="1" t="s">
        <v>406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407</v>
      </c>
      <c r="B55" s="1">
        <v>0.0</v>
      </c>
      <c r="C55" s="1">
        <v>0.0</v>
      </c>
      <c r="D55" s="1" t="s">
        <v>408</v>
      </c>
      <c r="E55" s="1" t="s">
        <v>409</v>
      </c>
      <c r="F55" s="1" t="s">
        <v>410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411</v>
      </c>
      <c r="B56" s="1">
        <v>0.0</v>
      </c>
      <c r="C56" s="1">
        <v>0.0</v>
      </c>
      <c r="D56" s="1" t="s">
        <v>412</v>
      </c>
      <c r="E56" s="1" t="s">
        <v>413</v>
      </c>
      <c r="F56" s="1" t="s">
        <v>414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415</v>
      </c>
      <c r="B57" s="1">
        <v>0.0</v>
      </c>
      <c r="C57" s="1">
        <v>0.0</v>
      </c>
      <c r="D57" s="1" t="s">
        <v>416</v>
      </c>
      <c r="E57" s="1" t="s">
        <v>417</v>
      </c>
      <c r="F57" s="1" t="s">
        <v>418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419</v>
      </c>
      <c r="B58" s="1">
        <v>0.0</v>
      </c>
      <c r="C58" s="1">
        <v>0.0</v>
      </c>
      <c r="D58" s="1" t="s">
        <v>252</v>
      </c>
      <c r="E58" s="1" t="s">
        <v>420</v>
      </c>
      <c r="F58" s="1" t="s">
        <v>421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422</v>
      </c>
      <c r="B59" s="1">
        <v>0.0</v>
      </c>
      <c r="C59" s="1">
        <v>0.0</v>
      </c>
      <c r="D59" s="1" t="s">
        <v>423</v>
      </c>
      <c r="E59" s="1" t="s">
        <v>424</v>
      </c>
      <c r="F59" s="1" t="s">
        <v>425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426</v>
      </c>
      <c r="B60" s="1">
        <v>0.0</v>
      </c>
      <c r="C60" s="1">
        <v>0.0</v>
      </c>
      <c r="D60" s="1" t="s">
        <v>427</v>
      </c>
      <c r="E60" s="1" t="s">
        <v>428</v>
      </c>
      <c r="F60" s="1" t="s">
        <v>429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430</v>
      </c>
      <c r="B61" s="1">
        <v>0.0</v>
      </c>
      <c r="C61" s="1" t="s">
        <v>431</v>
      </c>
      <c r="D61" s="1" t="s">
        <v>432</v>
      </c>
      <c r="E61" s="1" t="s">
        <v>433</v>
      </c>
      <c r="F61" s="1" t="s">
        <v>434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435</v>
      </c>
      <c r="B62" s="1">
        <v>0.0</v>
      </c>
      <c r="C62" s="1" t="s">
        <v>436</v>
      </c>
      <c r="D62" s="1" t="s">
        <v>437</v>
      </c>
      <c r="E62" s="1" t="s">
        <v>438</v>
      </c>
      <c r="F62" s="1" t="s">
        <v>439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440</v>
      </c>
      <c r="B63" s="1">
        <v>0.0</v>
      </c>
      <c r="C63" s="1">
        <v>0.0</v>
      </c>
      <c r="D63" s="1">
        <v>0.0</v>
      </c>
      <c r="E63" s="1" t="s">
        <v>441</v>
      </c>
      <c r="F63" s="1" t="s">
        <v>442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443</v>
      </c>
      <c r="B64" s="1">
        <v>0.0</v>
      </c>
      <c r="C64" s="1">
        <v>0.0</v>
      </c>
      <c r="D64" s="1">
        <v>0.0</v>
      </c>
      <c r="E64" s="1" t="s">
        <v>444</v>
      </c>
      <c r="F64" s="1" t="s">
        <v>445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447</v>
      </c>
      <c r="B66" s="1">
        <v>0.0</v>
      </c>
      <c r="C66" s="1">
        <v>0.0</v>
      </c>
      <c r="D66" s="1" t="s">
        <v>448</v>
      </c>
      <c r="E66" s="1" t="s">
        <v>449</v>
      </c>
      <c r="F66" s="1" t="s">
        <v>450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451</v>
      </c>
      <c r="B67" s="1">
        <v>0.0</v>
      </c>
      <c r="C67" s="1">
        <v>0.0</v>
      </c>
      <c r="D67" s="1" t="s">
        <v>452</v>
      </c>
      <c r="E67" s="1" t="s">
        <v>324</v>
      </c>
      <c r="F67" s="1" t="s">
        <v>453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454</v>
      </c>
      <c r="B68" s="1">
        <v>0.0</v>
      </c>
      <c r="C68" s="1">
        <v>0.0</v>
      </c>
      <c r="D68" s="1" t="s">
        <v>455</v>
      </c>
      <c r="E68" s="1" t="s">
        <v>456</v>
      </c>
      <c r="F68" s="1" t="s">
        <v>457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458</v>
      </c>
      <c r="B69" s="1">
        <v>0.0</v>
      </c>
      <c r="C69" s="1">
        <v>0.0</v>
      </c>
      <c r="D69" s="1" t="s">
        <v>459</v>
      </c>
      <c r="E69" s="1" t="s">
        <v>460</v>
      </c>
      <c r="F69" s="1" t="s">
        <v>461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462</v>
      </c>
      <c r="B70" s="1">
        <v>0.0</v>
      </c>
      <c r="C70" s="1">
        <v>0.0</v>
      </c>
      <c r="D70" s="1" t="s">
        <v>459</v>
      </c>
      <c r="E70" s="1" t="s">
        <v>460</v>
      </c>
      <c r="F70" s="1" t="s">
        <v>461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463</v>
      </c>
      <c r="B71" s="1">
        <v>0.0</v>
      </c>
      <c r="C71" s="1">
        <v>0.0</v>
      </c>
      <c r="D71" s="1" t="s">
        <v>464</v>
      </c>
      <c r="E71" s="1" t="s">
        <v>465</v>
      </c>
      <c r="F71" s="1" t="s">
        <v>466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467</v>
      </c>
      <c r="B72" s="1">
        <v>0.0</v>
      </c>
      <c r="C72" s="1">
        <v>0.0</v>
      </c>
      <c r="D72" s="1" t="s">
        <v>464</v>
      </c>
      <c r="E72" s="1" t="s">
        <v>468</v>
      </c>
      <c r="F72" s="1" t="s">
        <v>469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470</v>
      </c>
      <c r="B73" s="1">
        <v>0.0</v>
      </c>
      <c r="C73" s="1">
        <v>0.0</v>
      </c>
      <c r="D73" s="1" t="s">
        <v>471</v>
      </c>
      <c r="E73" s="1" t="s">
        <v>472</v>
      </c>
      <c r="F73" s="1" t="s">
        <v>473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474</v>
      </c>
      <c r="B74" s="1">
        <v>0.0</v>
      </c>
      <c r="C74" s="1">
        <v>0.0</v>
      </c>
      <c r="D74" s="1">
        <v>0.0</v>
      </c>
      <c r="E74" s="1" t="s">
        <v>475</v>
      </c>
      <c r="F74" s="1" t="s">
        <v>476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477</v>
      </c>
      <c r="B75" s="1">
        <v>0.0</v>
      </c>
      <c r="C75" s="1">
        <v>0.0</v>
      </c>
      <c r="D75" s="1">
        <v>0.0</v>
      </c>
      <c r="E75" s="1" t="s">
        <v>478</v>
      </c>
      <c r="F75" s="1" t="s">
        <v>479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480</v>
      </c>
      <c r="B76" s="1">
        <v>0.0</v>
      </c>
      <c r="C76" s="1">
        <v>0.0</v>
      </c>
      <c r="D76" s="1">
        <v>0.0</v>
      </c>
      <c r="E76" s="1" t="s">
        <v>481</v>
      </c>
      <c r="F76" s="1" t="s">
        <v>482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483</v>
      </c>
      <c r="B77" s="1">
        <v>0.0</v>
      </c>
      <c r="C77" s="1">
        <v>0.0</v>
      </c>
      <c r="D77" s="1">
        <v>0.0</v>
      </c>
      <c r="E77" s="1" t="s">
        <v>484</v>
      </c>
      <c r="F77" s="1" t="s">
        <v>485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486</v>
      </c>
      <c r="B78" s="1">
        <v>0.0</v>
      </c>
      <c r="C78" s="1">
        <v>0.0</v>
      </c>
      <c r="D78" s="1">
        <v>0.0</v>
      </c>
      <c r="E78" s="1" t="s">
        <v>487</v>
      </c>
      <c r="F78" s="1" t="s">
        <v>488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489</v>
      </c>
      <c r="B79" s="1">
        <v>0.0</v>
      </c>
      <c r="C79" s="1">
        <v>0.0</v>
      </c>
      <c r="D79" s="1">
        <v>0.0</v>
      </c>
      <c r="E79" s="1" t="s">
        <v>490</v>
      </c>
      <c r="F79" s="1" t="s">
        <v>491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492</v>
      </c>
      <c r="B80" s="1">
        <v>0.0</v>
      </c>
      <c r="C80" s="1">
        <v>0.0</v>
      </c>
      <c r="D80" s="1">
        <v>0.0</v>
      </c>
      <c r="E80" s="1" t="s">
        <v>493</v>
      </c>
      <c r="F80" s="1" t="s">
        <v>494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495</v>
      </c>
      <c r="B81" s="1">
        <v>0.0</v>
      </c>
      <c r="C81" s="1">
        <v>0.0</v>
      </c>
      <c r="D81" s="1" t="s">
        <v>496</v>
      </c>
      <c r="E81" s="1" t="s">
        <v>497</v>
      </c>
      <c r="F81" s="1" t="s">
        <v>498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499</v>
      </c>
      <c r="B82" s="1">
        <v>0.0</v>
      </c>
      <c r="C82" s="1">
        <v>0.0</v>
      </c>
      <c r="D82" s="1" t="s">
        <v>500</v>
      </c>
      <c r="E82" s="1" t="s">
        <v>501</v>
      </c>
      <c r="F82" s="1" t="s">
        <v>502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503</v>
      </c>
      <c r="B83" s="1">
        <v>0.0</v>
      </c>
      <c r="C83" s="1">
        <v>0.0</v>
      </c>
      <c r="D83" s="1">
        <v>0.0</v>
      </c>
      <c r="E83" s="1">
        <v>0.0</v>
      </c>
      <c r="F83" s="1" t="s">
        <v>504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505</v>
      </c>
      <c r="B84" s="1">
        <v>0.0</v>
      </c>
      <c r="C84" s="1">
        <v>0.0</v>
      </c>
      <c r="D84" s="1">
        <v>0.0</v>
      </c>
      <c r="E84" s="1">
        <v>0.0</v>
      </c>
      <c r="F84" s="1" t="s">
        <v>506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507</v>
      </c>
      <c r="B85" s="1">
        <v>0.0</v>
      </c>
      <c r="C85" s="1">
        <v>0.0</v>
      </c>
      <c r="D85" s="1">
        <v>0.0</v>
      </c>
      <c r="E85" s="1">
        <v>0.0</v>
      </c>
      <c r="F85" s="1" t="s">
        <v>508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509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510</v>
      </c>
      <c r="B87" s="1">
        <v>0.0</v>
      </c>
      <c r="C87" s="1">
        <v>0.0</v>
      </c>
      <c r="D87" s="1">
        <v>0.0</v>
      </c>
      <c r="E87" s="1" t="s">
        <v>511</v>
      </c>
      <c r="F87" s="1" t="s">
        <v>512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513</v>
      </c>
      <c r="B88" s="1">
        <v>0.0</v>
      </c>
      <c r="C88" s="1">
        <v>0.0</v>
      </c>
      <c r="D88" s="1">
        <v>0.0</v>
      </c>
      <c r="E88" s="1" t="s">
        <v>514</v>
      </c>
      <c r="F88" s="1" t="s">
        <v>382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515</v>
      </c>
      <c r="B89" s="1">
        <v>0.0</v>
      </c>
      <c r="C89" s="1">
        <v>0.0</v>
      </c>
      <c r="D89" s="1">
        <v>0.0</v>
      </c>
      <c r="E89" s="1" t="s">
        <v>516</v>
      </c>
      <c r="F89" s="1" t="s">
        <v>517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518</v>
      </c>
      <c r="B90" s="1">
        <v>0.0</v>
      </c>
      <c r="C90" s="1">
        <v>0.0</v>
      </c>
      <c r="D90" s="1">
        <v>0.0</v>
      </c>
      <c r="E90" s="1" t="s">
        <v>519</v>
      </c>
      <c r="F90" s="1" t="s">
        <v>520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521</v>
      </c>
      <c r="B91" s="1">
        <v>0.0</v>
      </c>
      <c r="C91" s="1">
        <v>0.0</v>
      </c>
      <c r="D91" s="1">
        <v>0.0</v>
      </c>
      <c r="E91" s="1" t="s">
        <v>519</v>
      </c>
      <c r="F91" s="1" t="s">
        <v>520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522</v>
      </c>
      <c r="B92" s="1">
        <v>0.0</v>
      </c>
      <c r="C92" s="1">
        <v>0.0</v>
      </c>
      <c r="D92" s="1">
        <v>0.0</v>
      </c>
      <c r="E92" s="1" t="s">
        <v>523</v>
      </c>
      <c r="F92" s="1">
        <v>6.775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524</v>
      </c>
      <c r="B93" s="1">
        <v>0.0</v>
      </c>
      <c r="C93" s="1">
        <v>0.0</v>
      </c>
      <c r="D93" s="1">
        <v>0.0</v>
      </c>
      <c r="E93" s="1" t="s">
        <v>525</v>
      </c>
      <c r="F93" s="1" t="s">
        <v>526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527</v>
      </c>
      <c r="B94" s="1">
        <v>0.0</v>
      </c>
      <c r="C94" s="1">
        <v>0.0</v>
      </c>
      <c r="D94" s="1">
        <v>0.0</v>
      </c>
      <c r="E94" s="1" t="s">
        <v>528</v>
      </c>
      <c r="F94" s="1" t="s">
        <v>529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530</v>
      </c>
      <c r="B95" s="1">
        <v>0.0</v>
      </c>
      <c r="C95" s="1">
        <v>0.0</v>
      </c>
      <c r="D95" s="1">
        <v>0.0</v>
      </c>
      <c r="E95" s="1">
        <v>0.0</v>
      </c>
      <c r="F95" s="1" t="s">
        <v>531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532</v>
      </c>
      <c r="B96" s="1">
        <v>0.0</v>
      </c>
      <c r="C96" s="1">
        <v>0.0</v>
      </c>
      <c r="D96" s="1">
        <v>0.0</v>
      </c>
      <c r="E96" s="1">
        <v>0.0</v>
      </c>
      <c r="F96" s="1" t="s">
        <v>533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534</v>
      </c>
      <c r="B97" s="1">
        <v>0.0</v>
      </c>
      <c r="C97" s="1">
        <v>0.0</v>
      </c>
      <c r="D97" s="1">
        <v>0.0</v>
      </c>
      <c r="E97" s="1">
        <v>0.0</v>
      </c>
      <c r="F97" s="1" t="s">
        <v>535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536</v>
      </c>
      <c r="B98" s="1">
        <v>0.0</v>
      </c>
      <c r="C98" s="1">
        <v>0.0</v>
      </c>
      <c r="D98" s="1">
        <v>0.0</v>
      </c>
      <c r="E98" s="1">
        <v>0.0</v>
      </c>
      <c r="F98" s="1" t="s">
        <v>537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538</v>
      </c>
      <c r="B99" s="1">
        <v>0.0</v>
      </c>
      <c r="C99" s="1">
        <v>0.0</v>
      </c>
      <c r="D99" s="1">
        <v>0.0</v>
      </c>
      <c r="E99" s="1">
        <v>0.0</v>
      </c>
      <c r="F99" s="1" t="s">
        <v>539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540</v>
      </c>
      <c r="B100" s="1">
        <v>0.0</v>
      </c>
      <c r="C100" s="1">
        <v>0.0</v>
      </c>
      <c r="D100" s="1">
        <v>0.0</v>
      </c>
      <c r="E100" s="1">
        <v>0.0</v>
      </c>
      <c r="F100" s="1" t="s">
        <v>541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542</v>
      </c>
      <c r="B101" s="1">
        <v>0.0</v>
      </c>
      <c r="C101" s="1">
        <v>0.0</v>
      </c>
      <c r="D101" s="1">
        <v>0.0</v>
      </c>
      <c r="E101" s="1">
        <v>0.0</v>
      </c>
      <c r="F101" s="1" t="s">
        <v>543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544</v>
      </c>
      <c r="B102" s="1">
        <v>0.0</v>
      </c>
      <c r="C102" s="1">
        <v>0.0</v>
      </c>
      <c r="D102" s="1">
        <v>0.0</v>
      </c>
      <c r="E102" s="1" t="s">
        <v>545</v>
      </c>
      <c r="F102" s="1" t="s">
        <v>546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547</v>
      </c>
      <c r="B103" s="1">
        <v>0.0</v>
      </c>
      <c r="C103" s="1">
        <v>0.0</v>
      </c>
      <c r="D103" s="1">
        <v>0.0</v>
      </c>
      <c r="E103" s="1" t="s">
        <v>548</v>
      </c>
      <c r="F103" s="1" t="s">
        <v>549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550</v>
      </c>
      <c r="C1" s="1" t="s">
        <v>551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552</v>
      </c>
      <c r="B2" s="1" t="s">
        <v>553</v>
      </c>
      <c r="C2" s="1" t="s">
        <v>554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555</v>
      </c>
      <c r="B3" s="1" t="s">
        <v>556</v>
      </c>
      <c r="C3" s="1" t="s">
        <v>557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558</v>
      </c>
      <c r="B4" s="1" t="s">
        <v>559</v>
      </c>
      <c r="C4" s="1" t="s">
        <v>560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555</v>
      </c>
      <c r="B5" s="1" t="s">
        <v>556</v>
      </c>
      <c r="C5" s="1" t="s">
        <v>561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562</v>
      </c>
      <c r="B6" s="1" t="s">
        <v>563</v>
      </c>
      <c r="C6" s="1" t="s">
        <v>564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565</v>
      </c>
      <c r="B7" s="1" t="s">
        <v>566</v>
      </c>
      <c r="C7" s="1" t="s">
        <v>567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568</v>
      </c>
      <c r="B8" s="1" t="s">
        <v>569</v>
      </c>
      <c r="C8" s="1" t="s">
        <v>570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571</v>
      </c>
      <c r="B9" s="1" t="s">
        <v>572</v>
      </c>
      <c r="C9" s="1" t="s">
        <v>573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574</v>
      </c>
      <c r="B10" s="1" t="s">
        <v>575</v>
      </c>
      <c r="C10" s="1" t="s">
        <v>575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576</v>
      </c>
      <c r="B11" s="1" t="s">
        <v>575</v>
      </c>
      <c r="C11" s="1" t="s">
        <v>575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577</v>
      </c>
      <c r="B12" s="1" t="s">
        <v>575</v>
      </c>
      <c r="C12" s="1" t="s">
        <v>575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578</v>
      </c>
      <c r="B13" s="1" t="s">
        <v>579</v>
      </c>
      <c r="C13" s="1" t="s">
        <v>580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581</v>
      </c>
      <c r="B14" s="1" t="s">
        <v>582</v>
      </c>
      <c r="C14" s="1" t="s">
        <v>582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583</v>
      </c>
      <c r="B15" s="1" t="s">
        <v>556</v>
      </c>
      <c r="C15" s="1" t="s">
        <v>171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584</v>
      </c>
      <c r="B16" s="1" t="s">
        <v>556</v>
      </c>
      <c r="C16" s="1" t="s">
        <v>585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586</v>
      </c>
      <c r="B17" s="1" t="s">
        <v>158</v>
      </c>
      <c r="C17" s="1" t="s">
        <v>159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587</v>
      </c>
      <c r="B18" s="1" t="s">
        <v>556</v>
      </c>
      <c r="C18" s="1" t="s">
        <v>588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589</v>
      </c>
      <c r="B19" s="1" t="s">
        <v>590</v>
      </c>
      <c r="C19" s="1" t="s">
        <v>591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592</v>
      </c>
      <c r="B20" s="1" t="s">
        <v>593</v>
      </c>
      <c r="C20" s="1" t="s">
        <v>594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595</v>
      </c>
      <c r="B21" s="1" t="s">
        <v>596</v>
      </c>
      <c r="C21" s="1" t="s">
        <v>597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598</v>
      </c>
      <c r="B22" s="1" t="s">
        <v>599</v>
      </c>
      <c r="C22" s="1" t="s">
        <v>600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601</v>
      </c>
      <c r="C23" s="1" t="s">
        <v>602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603</v>
      </c>
      <c r="B24" s="1" t="s">
        <v>604</v>
      </c>
      <c r="C24" s="1" t="s">
        <v>605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606</v>
      </c>
      <c r="B25" s="1" t="s">
        <v>607</v>
      </c>
      <c r="C25" s="1" t="s">
        <v>608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609</v>
      </c>
      <c r="B26" s="1" t="s">
        <v>610</v>
      </c>
      <c r="C26" s="1" t="s">
        <v>611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612</v>
      </c>
      <c r="B2" s="1" t="s">
        <v>613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614</v>
      </c>
      <c r="B3" s="1" t="s">
        <v>615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616</v>
      </c>
      <c r="B4" s="1" t="s">
        <v>617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618</v>
      </c>
      <c r="B5" s="1" t="s">
        <v>619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620</v>
      </c>
      <c r="B6" s="1" t="s">
        <v>621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622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623</v>
      </c>
      <c r="B8" s="4" t="s">
        <v>624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625</v>
      </c>
      <c r="B9" s="1" t="s">
        <v>626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627</v>
      </c>
      <c r="B10" s="1" t="s">
        <v>628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629</v>
      </c>
      <c r="B11" s="1" t="s">
        <v>626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630</v>
      </c>
      <c r="B12" s="1" t="s">
        <v>631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632</v>
      </c>
      <c r="B13" s="1" t="s">
        <v>633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634</v>
      </c>
      <c r="B14" s="1" t="s">
        <v>631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635</v>
      </c>
      <c r="B15" s="1" t="s">
        <v>636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637</v>
      </c>
      <c r="B16" s="1">
        <v>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638</v>
      </c>
      <c r="B17" s="1" t="s">
        <v>639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640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641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642</v>
      </c>
      <c r="B20" s="1">
        <v>6.7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643</v>
      </c>
      <c r="B21" s="1">
        <v>7.21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644</v>
      </c>
      <c r="B22" s="1">
        <v>7.21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645</v>
      </c>
      <c r="B23" s="1">
        <v>8.75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646</v>
      </c>
      <c r="B24" s="1">
        <v>6.7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647</v>
      </c>
      <c r="B25" s="1">
        <v>7.21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648</v>
      </c>
      <c r="B26" s="1">
        <v>7.21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649</v>
      </c>
      <c r="B27" s="1">
        <v>8.75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650</v>
      </c>
      <c r="B28" s="1">
        <v>0.116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651</v>
      </c>
      <c r="B29" s="1">
        <v>195253.0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652</v>
      </c>
      <c r="B30" s="1">
        <v>195253.0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653</v>
      </c>
      <c r="B31" s="1">
        <v>23839.0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654</v>
      </c>
      <c r="B32" s="1">
        <v>46610.0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655</v>
      </c>
      <c r="B33" s="1">
        <v>46610.0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656</v>
      </c>
      <c r="B34" s="1">
        <v>6.94557184E8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657</v>
      </c>
      <c r="B35" s="1">
        <v>5.324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658</v>
      </c>
      <c r="B36" s="1">
        <v>22.5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659</v>
      </c>
      <c r="B37" s="1">
        <v>5903.087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660</v>
      </c>
      <c r="B38" s="1">
        <v>6.6926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661</v>
      </c>
      <c r="B39" s="1">
        <v>8.7112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662</v>
      </c>
      <c r="B40" s="1" t="s">
        <v>663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664</v>
      </c>
      <c r="B41" s="1">
        <v>6.32367424E8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665</v>
      </c>
      <c r="B42" s="1">
        <v>1.3206088E7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666</v>
      </c>
      <c r="B43" s="1">
        <v>8.93896E7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667</v>
      </c>
      <c r="B44" s="1">
        <v>201484.0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668</v>
      </c>
      <c r="B45" s="1">
        <v>197609.0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669</v>
      </c>
      <c r="B46" s="1">
        <v>1.7316288E9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670</v>
      </c>
      <c r="B47" s="1">
        <v>1.734048E9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671</v>
      </c>
      <c r="B48" s="1">
        <v>0.0023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672</v>
      </c>
      <c r="B49" s="1">
        <v>0.73217005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673</v>
      </c>
      <c r="B50" s="1">
        <v>0.10803001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674</v>
      </c>
      <c r="B51" s="1">
        <v>9.76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675</v>
      </c>
      <c r="B52" s="1">
        <v>0.0136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676</v>
      </c>
      <c r="B53" s="1">
        <v>8.93896E7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677</v>
      </c>
      <c r="B54" s="1">
        <v>-0.236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678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679</v>
      </c>
      <c r="B56" s="1">
        <v>1.7512416E9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680</v>
      </c>
      <c r="B57" s="1">
        <v>1.7197056E9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681</v>
      </c>
      <c r="B58" s="1">
        <v>-1.47489248E8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682</v>
      </c>
      <c r="B59" s="1">
        <v>-557.0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683</v>
      </c>
      <c r="B60" s="1">
        <v>5374.532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684</v>
      </c>
      <c r="B61" s="1">
        <v>-196.415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685</v>
      </c>
      <c r="B62" s="1">
        <v>-0.29555756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686</v>
      </c>
      <c r="B63" s="1">
        <v>0.22263205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687</v>
      </c>
      <c r="B64" s="1" t="s">
        <v>688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689</v>
      </c>
      <c r="B65" s="1" t="s">
        <v>690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691</v>
      </c>
      <c r="B66" s="1" t="s">
        <v>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692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693</v>
      </c>
      <c r="B68" s="1" t="s">
        <v>694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695</v>
      </c>
      <c r="B69" s="1" t="s">
        <v>694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696</v>
      </c>
      <c r="B70" s="1">
        <v>1.6442442E9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697</v>
      </c>
      <c r="B71" s="1" t="s">
        <v>698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699</v>
      </c>
      <c r="B72" s="1" t="s">
        <v>700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701</v>
      </c>
      <c r="B73" s="1" t="s">
        <v>702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703</v>
      </c>
      <c r="B74" s="1" t="s">
        <v>704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705</v>
      </c>
      <c r="B75" s="1">
        <v>-1.8E7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706</v>
      </c>
      <c r="B76" s="1">
        <v>7.77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707</v>
      </c>
      <c r="B77" s="1" t="s">
        <v>708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709</v>
      </c>
      <c r="B78" s="1">
        <v>1259242.0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710</v>
      </c>
      <c r="B79" s="1">
        <v>0.016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711</v>
      </c>
      <c r="B80" s="1">
        <v>-3219545.0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712</v>
      </c>
      <c r="B81" s="1">
        <v>4302495.0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713</v>
      </c>
      <c r="B82" s="1">
        <v>0.033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714</v>
      </c>
      <c r="B83" s="1">
        <v>0.059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715</v>
      </c>
      <c r="B84" s="1">
        <v>117660.0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716</v>
      </c>
      <c r="B85" s="1">
        <v>0.004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717</v>
      </c>
      <c r="B86" s="1">
        <v>-0.04275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718</v>
      </c>
      <c r="B87" s="1">
        <v>-23.46738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719</v>
      </c>
      <c r="B88" s="1">
        <v>5.0416828E7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720</v>
      </c>
      <c r="B89" s="1">
        <v>-1.5122354E7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721</v>
      </c>
      <c r="B90" s="1">
        <v>0.058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722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723</v>
      </c>
      <c r="B92" s="1">
        <v>-25.422562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724</v>
      </c>
      <c r="B93" s="1" t="s">
        <v>663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725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-10.298</v>
      </c>
      <c r="E3" s="1">
        <v>-10.569</v>
      </c>
      <c r="F3" s="1">
        <v>-34.959</v>
      </c>
      <c r="G3" s="1">
        <f>IF(F3*FORECAST(G2,B3:F3,B2:F2)&gt;0,FORECAST(G2,B3:F3,B2:F2),F3)*$X$1</f>
        <v>-35.3113</v>
      </c>
      <c r="H3" s="1">
        <f>IF(G3*FORECAST(H2,B3:G3,B2:G2)&gt;0,FORECAST(H2,B3:G3,B2:G2),G3)*$X$1</f>
        <v>-43.36</v>
      </c>
      <c r="I3" s="1">
        <f>IF(H3*FORECAST(I2,B3:H3,B2:H2)&gt;0,FORECAST(I2,B3:H3,B2:H2),H3)*$X$1</f>
        <v>-51.4087</v>
      </c>
      <c r="J3" s="1">
        <f>IF(I3*FORECAST(J2,B3:I3,B2:I2)&gt;0,FORECAST(J2,B3:I3,B2:I2),I3)*$X$1</f>
        <v>-59.4574</v>
      </c>
      <c r="K3" s="1">
        <f>IF(J3*FORECAST(K2,B3:J3,B2:J2)&gt;0,FORECAST(K2,B3:J3,B2:J2),J3)*$X$1</f>
        <v>-67.5061</v>
      </c>
      <c r="L3" s="1">
        <f>IF(K3*FORECAST(L2,B3:K3,B2:K2)&gt;0,FORECAST(L2,B3:K3,B2:K2),K3)*$X$1</f>
        <v>-75.5548</v>
      </c>
      <c r="M3" s="1">
        <f>IF(L3*FORECAST(M2,B3:L3,B2:L2)&gt;0,FORECAST(M2,B3:L3,B2:L2),L3)*$X$1</f>
        <v>-83.6035</v>
      </c>
      <c r="N3" s="5">
        <f>IF(M3*FORECAST(N2,B3:M3,B2:M2)&gt;0,FORECAST(N2,B3:M3,B2:M2),M3)*$X$1</f>
        <v>-91.6522</v>
      </c>
      <c r="O3" s="5">
        <f>IF(N3*FORECAST(O2,B3:N3,B2:N2)&gt;0,FORECAST(O2,B3:N3,B2:N2),N3)*$X$1</f>
        <v>-99.7009</v>
      </c>
      <c r="P3" s="5">
        <f>IF(O3*FORECAST(P2,B3:O3,B2:O2)&gt;0,FORECAST(P2,B3:O3,B2:O2),O3)*$X$1</f>
        <v>-107.7496</v>
      </c>
      <c r="Q3" s="5">
        <f>IF(P3*FORECAST(Q2,B3:P3,B2:P2)&gt;0,FORECAST(Q2,B3:P3,B2:P2),P3)*$X$1</f>
        <v>-115.7983</v>
      </c>
      <c r="R3" s="5">
        <f>IF(Q3*FORECAST(R2,B3:Q3,B2:Q2)&gt;0,FORECAST(R2,B3:Q3,B2:Q2),Q3)*$X$1</f>
        <v>-123.847</v>
      </c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0.0</v>
      </c>
      <c r="C4" s="1">
        <v>-123.576</v>
      </c>
      <c r="D4" s="1">
        <v>-118.427</v>
      </c>
      <c r="E4" s="1">
        <v>40.108</v>
      </c>
      <c r="F4" s="1">
        <v>71.27300000000001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726</v>
      </c>
      <c r="B5" s="1">
        <v>0.0</v>
      </c>
      <c r="C5" s="1">
        <v>0.0</v>
      </c>
      <c r="D5" s="1">
        <v>32.0</v>
      </c>
      <c r="E5" s="1">
        <v>12.0</v>
      </c>
      <c r="F5" s="1">
        <v>18.0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727</v>
      </c>
      <c r="L7" s="1">
        <f>IF(R3*FORECAST(R2,B3:R3,B2:R2)&gt;0,FORECAST(R2,B3:R3,B2:R2),Q3)*$X$1 * (1+0.02)/(0.0789-0.02)</f>
        <v>-2144.718846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728</v>
      </c>
      <c r="L8" s="6">
        <f t="array" ref="L8">NPV(0.0789,H3:R3)</f>
        <v>-556.6770285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729</v>
      </c>
      <c r="L9" s="6">
        <f t="array" ref="L9">NPV(0.0789,H16:R16)</f>
        <v>-930.2019463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730</v>
      </c>
      <c r="L10" s="6">
        <f>L8 + L9</f>
        <v>-1486.878975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71.27300000000001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731</v>
      </c>
      <c r="L12" s="6">
        <f>L10 - L11</f>
        <v>-1558.151975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732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-86.5639986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-2144.718846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29.268</v>
      </c>
      <c r="C3" s="1">
        <v>31.707</v>
      </c>
      <c r="D3" s="1">
        <v>34.959</v>
      </c>
      <c r="E3" s="1">
        <v>-1.084</v>
      </c>
      <c r="F3" s="1">
        <v>7.859000000000001</v>
      </c>
      <c r="G3" s="1">
        <f>IF(F3*FORECAST(G2,B3:F3,B2:F2)&gt;0,FORECAST(G2,B3:F3,B2:F2),F3)*$X$1</f>
        <v>7.859</v>
      </c>
      <c r="H3" s="1">
        <f>IF(G3*FORECAST(H2,B3:G3,B2:G2)&gt;0,FORECAST(H2,B3:G3,B2:G2),G3)*$X$1</f>
        <v>7.859</v>
      </c>
      <c r="I3" s="1">
        <f>IF(H3*FORECAST(I2,B3:H3,B2:H2)&gt;0,FORECAST(I2,B3:H3,B2:H2),H3)*$X$1</f>
        <v>7.859</v>
      </c>
      <c r="J3" s="1">
        <f>IF(I3*FORECAST(J2,B3:I3,B2:I2)&gt;0,FORECAST(J2,B3:I3,B2:I2),I3)*$X$1</f>
        <v>7.859</v>
      </c>
      <c r="K3" s="1">
        <f>IF(J3*FORECAST(K2,B3:J3,B2:J2)&gt;0,FORECAST(K2,B3:J3,B2:J2),J3)*$X$1</f>
        <v>7.859</v>
      </c>
      <c r="L3" s="1">
        <f>IF(K3*FORECAST(L2,B3:K3,B2:K2)&gt;0,FORECAST(L2,B3:K3,B2:K2),K3)*$X$1</f>
        <v>7.859</v>
      </c>
      <c r="M3" s="1">
        <f>IF(L3*FORECAST(M2,B3:L3,B2:L2)&gt;0,FORECAST(M2,B3:L3,B2:L2),L3)*$X$1</f>
        <v>7.859</v>
      </c>
      <c r="N3" s="5">
        <f>IF(M3*FORECAST(N2,B3:M3,B2:M2)&gt;0,FORECAST(N2,B3:M3,B2:M2),M3)*$X$1</f>
        <v>7.859</v>
      </c>
      <c r="O3" s="5">
        <f>IF(N3*FORECAST(O2,B3:N3,B2:N2)&gt;0,FORECAST(O2,B3:N3,B2:N2),N3)*$X$1</f>
        <v>0.07296153846</v>
      </c>
      <c r="P3" s="5">
        <f>IF(O3*FORECAST(P2,B3:O3,B2:O2)&gt;0,FORECAST(P2,B3:O3,B2:O2),O3)*$X$1</f>
        <v>0.07296153846</v>
      </c>
      <c r="Q3" s="5">
        <f>IF(P3*FORECAST(Q2,B3:P3,B2:P2)&gt;0,FORECAST(Q2,B3:P3,B2:P2),P3)*$X$1</f>
        <v>0.07296153846</v>
      </c>
      <c r="R3" s="5">
        <f>IF(Q3*FORECAST(R2,B3:Q3,B2:Q2)&gt;0,FORECAST(R2,B3:Q3,B2:Q2),Q3)*$X$1</f>
        <v>0.07296153846</v>
      </c>
      <c r="S3" s="2"/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0.0</v>
      </c>
      <c r="C4" s="1">
        <v>-123.576</v>
      </c>
      <c r="D4" s="1">
        <v>-118.427</v>
      </c>
      <c r="E4" s="1">
        <v>40.108</v>
      </c>
      <c r="F4" s="1">
        <v>71.27300000000001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726</v>
      </c>
      <c r="B5" s="1">
        <v>0.0</v>
      </c>
      <c r="C5" s="1">
        <v>0.0</v>
      </c>
      <c r="D5" s="1">
        <v>32.0</v>
      </c>
      <c r="E5" s="1">
        <v>12.0</v>
      </c>
      <c r="F5" s="1">
        <v>18.0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727</v>
      </c>
      <c r="L7" s="1">
        <f>IF(R3*FORECAST(R2,B3:R3,B2:R2)&gt;0,FORECAST(R2,B3:R3,B2:R2),Q3)*$X$1 * (1+0.02)/(0.0789-0.02)</f>
        <v>1.263510513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728</v>
      </c>
      <c r="L8" s="6">
        <f t="array" ref="L8">NPV(0.0789,H3:R3)</f>
        <v>41.21360983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729</v>
      </c>
      <c r="L9" s="6">
        <f t="array" ref="L9">NPV(0.0789,H16:R16)</f>
        <v>0.5480065329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730</v>
      </c>
      <c r="L10" s="6">
        <f>L8 + L9</f>
        <v>41.76161637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71.27300000000001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731</v>
      </c>
      <c r="L12" s="6">
        <f>L10 - L11</f>
        <v>-29.51138363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732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-1.639521313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1.263510513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