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<sst xmlns="http://schemas.openxmlformats.org/spreadsheetml/2006/main" count="635" uniqueCount="560">
  <si>
    <t>ticker</t>
  </si>
  <si>
    <t>CNTM</t>
  </si>
  <si>
    <t>nombre</t>
  </si>
  <si>
    <t>CONNECTM TECHNOLOGY SOLUT</t>
  </si>
  <si>
    <t>empresa</t>
  </si>
  <si>
    <t>Software</t>
  </si>
  <si>
    <t>Open</t>
  </si>
  <si>
    <t>Target Price</t>
  </si>
  <si>
    <t>Upside</t>
  </si>
  <si>
    <t>-84948.17%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</si>
  <si>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</si>
  <si>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</si>
  <si>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</si>
  <si>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</si>
  <si>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</si>
  <si>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</si>
  <si>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</si>
  <si>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</si>
  <si>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</si>
  <si>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</si>
  <si>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</si>
  <si>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</si>
  <si>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</si>
  <si>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</si>
  <si>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</si>
  <si>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</si>
  <si>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</si>
  <si>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</si>
  <si>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</si>
  <si>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</si>
  <si>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</si>
  <si>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</si>
  <si>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</si>
  <si>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</si>
  <si>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</si>
  <si>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</si>
  <si>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</si>
  <si>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</si>
  <si>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</si>
  <si>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</si>
  <si>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</si>
  <si>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</si>
  <si>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</si>
  <si>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</si>
  <si>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</si>
  <si>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Preferred Stock</t>
  </si>
  <si>
    <t>Other Financing Activities, Total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</si>
  <si>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</si>
  <si>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</si>
  <si>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</si>
  <si>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</si>
  <si>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</si>
  <si>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</si>
  <si>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</si>
  <si>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</si>
  <si>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</si>
  <si>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</si>
  <si>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</si>
  <si>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</si>
  <si>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</si>
  <si>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</si>
  <si>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</si>
  <si>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</si>
  <si>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</si>
  <si>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</si>
  <si>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</si>
  <si>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</si>
  <si>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</si>
  <si>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</si>
  <si>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</si>
  <si>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</si>
  <si>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</si>
  <si>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</si>
  <si>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</si>
  <si>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</si>
  <si>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</si>
  <si>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</si>
  <si>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</si>
  <si>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</si>
  <si>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</si>
  <si>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</si>
  <si>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Total Current Liabilities</t>
  </si>
  <si>
    <t>Long-Term Debt</t>
  </si>
  <si>
    <t>Long-Term Leases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</si>
  <si>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</si>
  <si>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</si>
  <si>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</si>
  <si>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</si>
  <si>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</si>
  <si>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</si>
  <si>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</si>
  <si>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</si>
  <si>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</si>
  <si>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</si>
  <si>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</si>
  <si>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</si>
  <si>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</si>
  <si>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</si>
  <si>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-7.8</t>
  </si>
  <si>
    <t>-13.5</t>
  </si>
  <si>
    <t>Tangible Book Value</t>
  </si>
  <si>
    <t>Tangible Book Value Per Share</t>
  </si>
  <si>
    <t>-10.79</t>
  </si>
  <si>
    <t>-16.07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</si>
  <si>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</si>
  <si>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</si>
  <si>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</si>
  <si>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</si>
  <si>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</si>
  <si>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Inventories - Raw Materials, Total</t>
  </si>
  <si>
    <t>Inventories - Finished Goods, Total</t>
  </si>
  <si>
    <t>Buildings, Total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</si>
  <si>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</si>
  <si>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</si>
  <si>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</si>
  <si>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</si>
  <si>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</si>
  <si>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</si>
  <si>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</si>
  <si>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</si>
  <si>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</si>
  <si>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</si>
  <si>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</si>
  <si>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</si>
  <si>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</si>
  <si>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Impairment of Goodwill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</si>
  <si>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</si>
  <si>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</si>
  <si>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</si>
  <si>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</si>
  <si>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</si>
  <si>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</si>
  <si>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</si>
  <si>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</si>
  <si>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</si>
  <si>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</si>
  <si>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</si>
  <si>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-2.23</t>
  </si>
  <si>
    <t>-5.76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</si>
  <si>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</si>
  <si>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</si>
  <si>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</si>
  <si>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</si>
  <si>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</si>
  <si>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</si>
  <si>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-1.38</t>
  </si>
  <si>
    <t>-3.37</t>
  </si>
  <si>
    <t>Normalized Diluted EPS</t>
  </si>
  <si>
    <t>EBITDA</t>
  </si>
  <si>
    <t>EBITA</t>
  </si>
  <si>
    <t>EBIT</t>
  </si>
  <si>
    <t>EBITDAR</t>
  </si>
  <si>
    <t>Effective Tax Rate - (Ratio)</t>
  </si>
  <si>
    <t>1.66</t>
  </si>
  <si>
    <t>13.26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</si>
  <si>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</si>
  <si>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</si>
  <si>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</si>
  <si>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</si>
  <si>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</si>
  <si>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</si>
  <si>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</si>
  <si>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</si>
  <si>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</si>
  <si>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</si>
  <si>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</si>
  <si>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</si>
  <si>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</si>
  <si>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</si>
  <si>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-27.9</t>
  </si>
  <si>
    <t>-37.6</t>
  </si>
  <si>
    <t>Return on Total Capital</t>
  </si>
  <si>
    <t>-38.67</t>
  </si>
  <si>
    <t>-64.31</t>
  </si>
  <si>
    <t>Return On Equity %</t>
  </si>
  <si>
    <t>-587.37</t>
  </si>
  <si>
    <t>186.51</t>
  </si>
  <si>
    <t>Return on Common Equity</t>
  </si>
  <si>
    <t>32.78</t>
  </si>
  <si>
    <t>54.1</t>
  </si>
  <si>
    <t>Margin Analysis</t>
  </si>
  <si>
    <t>Gross Profit Margin %</t>
  </si>
  <si>
    <t>20.57</t>
  </si>
  <si>
    <t>26.14</t>
  </si>
  <si>
    <t>25.22</t>
  </si>
  <si>
    <t>SG&amp;A Margin</t>
  </si>
  <si>
    <t>98.13</t>
  </si>
  <si>
    <t>47.38</t>
  </si>
  <si>
    <t>61.69</t>
  </si>
  <si>
    <t>EBITDA Margin %</t>
  </si>
  <si>
    <t>-71.36</t>
  </si>
  <si>
    <t>-17.52</t>
  </si>
  <si>
    <t>-31.98</t>
  </si>
  <si>
    <t>EBITA Margin %</t>
  </si>
  <si>
    <t>-72.65</t>
  </si>
  <si>
    <t>-18.95</t>
  </si>
  <si>
    <t>-33.88</t>
  </si>
  <si>
    <t>EBIT Margin %</t>
  </si>
  <si>
    <t>-77.56</t>
  </si>
  <si>
    <t>-21.23</t>
  </si>
  <si>
    <t>-36.47</t>
  </si>
  <si>
    <t>Income From Continuing Operations Margin %</t>
  </si>
  <si>
    <t>-79.76</t>
  </si>
  <si>
    <t>-22.94</t>
  </si>
  <si>
    <t>-46.06</t>
  </si>
  <si>
    <t>Net Income Margin %</t>
  </si>
  <si>
    <t>-79.33</t>
  </si>
  <si>
    <t>-22.92</t>
  </si>
  <si>
    <t>-45.81</t>
  </si>
  <si>
    <t>Net Avail. For Common Margin %</t>
  </si>
  <si>
    <t>Normalized Net Income Margin</t>
  </si>
  <si>
    <t>-50.26</t>
  </si>
  <si>
    <t>-14.13</t>
  </si>
  <si>
    <t>-26.81</t>
  </si>
  <si>
    <t>Levered Free Cash Flow Margin</t>
  </si>
  <si>
    <t>-6.63</t>
  </si>
  <si>
    <t>-21.15</t>
  </si>
  <si>
    <t>Unlevered Free Cash Flow Margin</t>
  </si>
  <si>
    <t>-5.64</t>
  </si>
  <si>
    <t>-18.41</t>
  </si>
  <si>
    <t>Asset Turnover</t>
  </si>
  <si>
    <t>2.1</t>
  </si>
  <si>
    <t>1.65</t>
  </si>
  <si>
    <t>Fixed Assets Turnover</t>
  </si>
  <si>
    <t>13.95</t>
  </si>
  <si>
    <t>12.02</t>
  </si>
  <si>
    <t>Receivables Turnover (Average Receivables)</t>
  </si>
  <si>
    <t>20.47</t>
  </si>
  <si>
    <t>18.22</t>
  </si>
  <si>
    <t>Inventory Turnover (Average Inventory)</t>
  </si>
  <si>
    <t>25.45</t>
  </si>
  <si>
    <t>Short Term Liquidity</t>
  </si>
  <si>
    <t>Current Ratio</t>
  </si>
  <si>
    <t>2.39</t>
  </si>
  <si>
    <t>0.71</t>
  </si>
  <si>
    <t>0.35</t>
  </si>
  <si>
    <t>Quick Ratio</t>
  </si>
  <si>
    <t>1.91</t>
  </si>
  <si>
    <t>0.47</t>
  </si>
  <si>
    <t>0.22</t>
  </si>
  <si>
    <t>Operating Cash Flow to Current Liabilities</t>
  </si>
  <si>
    <t>-3.96</t>
  </si>
  <si>
    <t>-0.25</t>
  </si>
  <si>
    <t>-0.22</t>
  </si>
  <si>
    <t>Days Sales Outstanding (Average Receivables)</t>
  </si>
  <si>
    <t>17.83</t>
  </si>
  <si>
    <t>20.04</t>
  </si>
  <si>
    <t>Days Outstanding Inventory (Average Inventory)</t>
  </si>
  <si>
    <t>14.34</t>
  </si>
  <si>
    <t>11.41</t>
  </si>
  <si>
    <t>Average Days Payable Outstanding</t>
  </si>
  <si>
    <t>37.12</t>
  </si>
  <si>
    <t>74.46</t>
  </si>
  <si>
    <t>Cash Conversion Cycle (Average Days)</t>
  </si>
  <si>
    <t>-4.94</t>
  </si>
  <si>
    <t>-43.02</t>
  </si>
  <si>
    <t>Long Term Solvency</t>
  </si>
  <si>
    <t>Total Debt/Equity</t>
  </si>
  <si>
    <t>82.54</t>
  </si>
  <si>
    <t>-168.1</t>
  </si>
  <si>
    <t>Total Debt / Total Capital</t>
  </si>
  <si>
    <t>45.22</t>
  </si>
  <si>
    <t>104.96</t>
  </si>
  <si>
    <t>246.84</t>
  </si>
  <si>
    <t>LT Debt/Equity</t>
  </si>
  <si>
    <t>73.48</t>
  </si>
  <si>
    <t>-16.1</t>
  </si>
  <si>
    <t>Long-Term Debt / Total Capital</t>
  </si>
  <si>
    <t>40.25</t>
  </si>
  <si>
    <t>63.7</t>
  </si>
  <si>
    <t>23.64</t>
  </si>
  <si>
    <t>Total Liabilities / Total Assets</t>
  </si>
  <si>
    <t>56.27</t>
  </si>
  <si>
    <t>103.45</t>
  </si>
  <si>
    <t>172.08</t>
  </si>
  <si>
    <t>EBIT / Interest Expense</t>
  </si>
  <si>
    <t>-70.02</t>
  </si>
  <si>
    <t>-11.63</t>
  </si>
  <si>
    <t>-5.09</t>
  </si>
  <si>
    <t>EBITDA / Interest Expense</t>
  </si>
  <si>
    <t>-64.42</t>
  </si>
  <si>
    <t>-9.19</t>
  </si>
  <si>
    <t>-4.34</t>
  </si>
  <si>
    <t>(EBITDA - Capex) / Interest Expense</t>
  </si>
  <si>
    <t>-65.06</t>
  </si>
  <si>
    <t>-9.26</t>
  </si>
  <si>
    <t>-4.37</t>
  </si>
  <si>
    <t>Total Debt / EBITDA</t>
  </si>
  <si>
    <t>-0.42</t>
  </si>
  <si>
    <t>-3.12</t>
  </si>
  <si>
    <t>-2.56</t>
  </si>
  <si>
    <t>Net Debt / EBITDA</t>
  </si>
  <si>
    <t>0.01</t>
  </si>
  <si>
    <t>-2.38</t>
  </si>
  <si>
    <t>Total Debt / (EBITDA - Capex)</t>
  </si>
  <si>
    <t>-3.1</t>
  </si>
  <si>
    <t>-2.55</t>
  </si>
  <si>
    <t>Net Debt / (EBITDA - Capex)</t>
  </si>
  <si>
    <t>-2.36</t>
  </si>
  <si>
    <t>Growth Over Prior Year</t>
  </si>
  <si>
    <t>Total Revenues, 1 Yr. Growth %</t>
  </si>
  <si>
    <t>255.95</t>
  </si>
  <si>
    <t>29.34</t>
  </si>
  <si>
    <t>Gross Profit, 1 Yr. Growth %</t>
  </si>
  <si>
    <t>352.34</t>
  </si>
  <si>
    <t>24.77</t>
  </si>
  <si>
    <t>EBITDA, 1 Yr. Growth %</t>
  </si>
  <si>
    <t>-12.6</t>
  </si>
  <si>
    <t>136.09</t>
  </si>
  <si>
    <t>EBITA, 1 Yr. Growth %</t>
  </si>
  <si>
    <t>-7.16</t>
  </si>
  <si>
    <t>131.26</t>
  </si>
  <si>
    <t>EBIT, 1 Yr. Growth %</t>
  </si>
  <si>
    <t>-2.57</t>
  </si>
  <si>
    <t>122.16</t>
  </si>
  <si>
    <t>Earnings From Cont. Operations, 1 Yr. Growth %</t>
  </si>
  <si>
    <t>159.67</t>
  </si>
  <si>
    <t>Net Income, 1 Yr. Growth %</t>
  </si>
  <si>
    <t>2.86</t>
  </si>
  <si>
    <t>158.47</t>
  </si>
  <si>
    <t>Normalized Net Income, 1 Yr. Growth %</t>
  </si>
  <si>
    <t>0.05</t>
  </si>
  <si>
    <t>145.48</t>
  </si>
  <si>
    <t>Diluted EPS Before Extra, 1 Yr. Growth %</t>
  </si>
  <si>
    <t>Accounts Receivable, 1 Yr. Growth %</t>
  </si>
  <si>
    <t>237.86</t>
  </si>
  <si>
    <t>-11.68</t>
  </si>
  <si>
    <t>Inventory, 1 Yr. Growth %</t>
  </si>
  <si>
    <t>173.35</t>
  </si>
  <si>
    <t>-57.74</t>
  </si>
  <si>
    <t>Net Property, Plant and Equip., 1 Yr. Growth %</t>
  </si>
  <si>
    <t>192.53</t>
  </si>
  <si>
    <t>1.44</t>
  </si>
  <si>
    <t>Total Assets, 1 Yr. Growth %</t>
  </si>
  <si>
    <t>204.48</t>
  </si>
  <si>
    <t>18.98</t>
  </si>
  <si>
    <t>Tangible Book Value, 1 Yr. Growth %</t>
  </si>
  <si>
    <t>68.23</t>
  </si>
  <si>
    <t>48.99</t>
  </si>
  <si>
    <t>Common Equity, 1 Yr. Growth %</t>
  </si>
  <si>
    <t>34.5</t>
  </si>
  <si>
    <t>73.07</t>
  </si>
  <si>
    <t>Cash From Operations, 1 Yr. Growth %</t>
  </si>
  <si>
    <t>-52.95</t>
  </si>
  <si>
    <t>180.15</t>
  </si>
  <si>
    <t>Capital Expenditures, 1 Yr. Growth %</t>
  </si>
  <si>
    <t>-39.99</t>
  </si>
  <si>
    <t>128.28</t>
  </si>
  <si>
    <t>Levered Free Cash Flow, 1 Yr. Growth %</t>
  </si>
  <si>
    <t>312.77</t>
  </si>
  <si>
    <t>Unlevered Free Cash Flow, 1 Yr. Growth %</t>
  </si>
  <si>
    <t>322.41</t>
  </si>
  <si>
    <t>Compound Annual Growth Rate Over Two Years</t>
  </si>
  <si>
    <t>Total Revenues, 2 Yr. CAGR %</t>
  </si>
  <si>
    <t>114.57</t>
  </si>
  <si>
    <t>Gross Profit, 2 Yr. CAGR %</t>
  </si>
  <si>
    <t>137.57</t>
  </si>
  <si>
    <t>EBITDA, 2 Yr. CAGR %</t>
  </si>
  <si>
    <t>43.64</t>
  </si>
  <si>
    <t>EBITA, 2 Yr. CAGR %</t>
  </si>
  <si>
    <t>46.52</t>
  </si>
  <si>
    <t>EBIT, 2 Yr. CAGR %</t>
  </si>
  <si>
    <t>47.12</t>
  </si>
  <si>
    <t>Earnings From Cont. Operations, 2 Yr. CAGR %</t>
  </si>
  <si>
    <t>63.05</t>
  </si>
  <si>
    <t>Net Income, 2 Yr. CAGR %</t>
  </si>
  <si>
    <t>63.06</t>
  </si>
  <si>
    <t>Normalized Net Income, 2 Yr. CAGR %</t>
  </si>
  <si>
    <t>56.72</t>
  </si>
  <si>
    <t>Accounts Receivable, 2 Yr. CAGR %</t>
  </si>
  <si>
    <t>72.74</t>
  </si>
  <si>
    <t>Inventory, 2 Yr. CAGR %</t>
  </si>
  <si>
    <t>7.48</t>
  </si>
  <si>
    <t>Net Property, Plant and Equip., 2 Yr. CAGR %</t>
  </si>
  <si>
    <t>72.26</t>
  </si>
  <si>
    <t>Total Assets, 2 Yr. CAGR %</t>
  </si>
  <si>
    <t>90.33</t>
  </si>
  <si>
    <t>Tangible Book Value, 2 Yr. CAGR %</t>
  </si>
  <si>
    <t>58.32</t>
  </si>
  <si>
    <t>Common Equity, 2 Yr. CAGR %</t>
  </si>
  <si>
    <t>52.57</t>
  </si>
  <si>
    <t>Cash From Operations, 2 Yr. CAGR %</t>
  </si>
  <si>
    <t>14.81</t>
  </si>
  <si>
    <t>Capital Expenditures, 2 Yr. CAGR %</t>
  </si>
  <si>
    <t>17.04</t>
  </si>
  <si>
    <t>2022</t>
  </si>
  <si>
    <t>2023</t>
  </si>
  <si>
    <t>Capitalization
                                    1</t>
  </si>
  <si>
    <t>-</t>
  </si>
  <si>
    <t>Change</t>
  </si>
  <si>
    <t>Enterprise Value (EV)
                                    1</t>
  </si>
  <si>
    <t>P/E ratio</t>
  </si>
  <si>
    <t>-4.49x</t>
  </si>
  <si>
    <t>-1.89x</t>
  </si>
  <si>
    <t>PBR</t>
  </si>
  <si>
    <t>-1.29x</t>
  </si>
  <si>
    <t>-0.8x</t>
  </si>
  <si>
    <t>PEG</t>
  </si>
  <si>
    <t>-0x</t>
  </si>
  <si>
    <t>Capitalization / Revenue</t>
  </si>
  <si>
    <t>EV / Revenue</t>
  </si>
  <si>
    <t>EV / EBITDA</t>
  </si>
  <si>
    <t>EV / EBIT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</si>
  <si>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</si>
  <si>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</si>
  <si>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</si>
  <si>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</si>
  <si>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</si>
  <si>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-2.233</t>
  </si>
  <si>
    <t>-5.761</t>
  </si>
  <si>
    <t>Distribution rate</t>
  </si>
  <si>
    <t>Net sales
                                    1</t>
  </si>
  <si>
    <t>15.44</t>
  </si>
  <si>
    <t>19.97</t>
  </si>
  <si>
    <t>EBITDA
                                    1</t>
  </si>
  <si>
    <t>-2.706</t>
  </si>
  <si>
    <t>-6.388</t>
  </si>
  <si>
    <t>EBIT
                                    1</t>
  </si>
  <si>
    <t>-3.278</t>
  </si>
  <si>
    <t>-7.283</t>
  </si>
  <si>
    <t>Net income
                                    1</t>
  </si>
  <si>
    <t>-3.54</t>
  </si>
  <si>
    <t>-9.15</t>
  </si>
  <si>
    <t>Net Debt
                                    1</t>
  </si>
  <si>
    <t>6.156</t>
  </si>
  <si>
    <t>14.78</t>
  </si>
  <si>
    <t>Reference price
                                    2</t>
  </si>
  <si>
    <t>10.030</t>
  </si>
  <si>
    <t>10.860</t>
  </si>
  <si>
    <t>Nbr of stocks (in thousands)</t>
  </si>
  <si>
    <t>Announcement Date</t>
  </si>
  <si>
    <t>12/21/23</t>
  </si>
  <si>
    <t>3/25/24</t>
  </si>
  <si>
    <t>address1</t>
  </si>
  <si>
    <t>2 Mount Royal Avenue</t>
  </si>
  <si>
    <t>address2</t>
  </si>
  <si>
    <t>Suite 550</t>
  </si>
  <si>
    <t>city</t>
  </si>
  <si>
    <t>Marlborough</t>
  </si>
  <si>
    <t>state</t>
  </si>
  <si>
    <t>MA</t>
  </si>
  <si>
    <t>zip</t>
  </si>
  <si>
    <t>01752</t>
  </si>
  <si>
    <t>country</t>
  </si>
  <si>
    <t>phone</t>
  </si>
  <si>
    <t>617-395-1333</t>
  </si>
  <si>
    <t>website</t>
  </si>
  <si>
    <t>https://connectm.com</t>
  </si>
  <si>
    <t>industry</t>
  </si>
  <si>
    <t>Software - Application</t>
  </si>
  <si>
    <t>industryKey</t>
  </si>
  <si>
    <t>software-application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</si>
  <si>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</si>
  <si>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</si>
  <si>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</si>
  <si>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</si>
  <si>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</si>
  <si>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</si>
  <si>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</si>
  <si>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ConnectM Technology Solutions, Inc., a technology company, focuses on advancing the electrification economy by integrating electrified energy assets with its AI-driven technology solutions platform. It provides residential and light commercial buildings, and all-electric original equipment manufacturers with a platform to accelerate the transition to solar and all-electric heating, cooling, and transportation. The company was incorporated in 2021 and is headquartered in Marlborough, Massachusetts.</t>
  </si>
  <si>
    <t>fullTimeEmployees</t>
  </si>
  <si>
    <t>companyOfficers</t>
  </si>
  <si>
    <t>[{'maxAge': 1, 'name': 'Mr. Bhaskar C. Panigrahi', 'age': 54, 'title': 'CEO &amp; Chairman', 'yearBorn': 1969, 'exercisedValue': 0, 'unexercisedValue': 0}, {'maxAge': 1, 'name': 'Mr. Daniel R. Davis', 'age': 57, 'title': 'Interim Chief Financial Officer', 'yearBorn': 1966, 'exercisedValue': 0, 'unexercisedValue': 0}, {'maxAge': 1, 'name': 'Mr. Mahesh  Choudhury', 'age': 53, 'title': 'Vice President of US Operations', 'yearBorn': 1970, 'exercisedValue': 0, 'unexercisedValue': 0}, {'maxAge': 1, 'name': 'Mr. Girish  Subramanya', 'age': 47, 'title': 'Global CTO &amp; Head of India Operations', 'yearBorn': 1976, 'exercisedValue': 0, 'unexercisedValue': 0}, {'maxAge': 1, 'name': 'Mr. Kevin  Stateham', 'age': 53, 'title': 'Vice President of Sales &amp; Corporate Development', 'yearBorn': 1970,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</si>
  <si>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</si>
  <si>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</si>
  <si>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</si>
  <si>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</si>
  <si>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</si>
  <si>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</si>
  <si>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</si>
  <si>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</si>
  <si>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</si>
  <si>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</si>
  <si>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</si>
  <si>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</si>
  <si>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</si>
  <si>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</si>
  <si>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</si>
  <si>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</si>
  <si>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</si>
  <si>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</si>
  <si>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</si>
  <si>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</si>
  <si>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</si>
  <si>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</si>
  <si>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</si>
  <si>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</si>
  <si>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</si>
  <si>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</si>
  <si>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</si>
  <si>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</si>
  <si>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</si>
  <si>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</si>
  <si>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</si>
  <si>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</si>
  <si>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</si>
  <si>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</si>
  <si>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</si>
  <si>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</si>
  <si>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</si>
  <si>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</si>
  <si>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</si>
  <si>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</si>
  <si>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</si>
  <si>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</si>
  <si>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</si>
  <si>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</si>
  <si>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</si>
  <si>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</si>
  <si>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</si>
  <si>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</si>
  <si>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</si>
  <si>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</si>
  <si>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</si>
  <si>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</si>
  <si>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</si>
  <si>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</si>
  <si>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</si>
  <si>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</si>
  <si>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</si>
  <si>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</si>
  <si>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</si>
  <si>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 xml:space="preserve">ConnectM Technology Solutions, </t>
  </si>
  <si>
    <t>longName</t>
  </si>
  <si>
    <t>ConnectM Technology Solutions, Inc.</t>
  </si>
  <si>
    <t>firstTradeDateEpochUtc</t>
  </si>
  <si>
    <t>timeZoneFullName</t>
  </si>
  <si>
    <t>America/New_York</t>
  </si>
  <si>
    <t>timeZoneShortName</t>
  </si>
  <si>
    <t>EST</t>
  </si>
  <si>
    <t>uuid</t>
  </si>
  <si>
    <t>963cfd6c-3503-35ac-9ea7-fa27c3550cbb</t>
  </si>
  <si>
    <t>messageBoardId</t>
  </si>
  <si>
    <t>finmb_626533042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</si>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</sst>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connectm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1.1004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-933.6692973040213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2.4436464E7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-13.499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-3.0</v>
      </c>
      <c r="C2" s="1">
        <v>-3.0</v>
      </c>
      <c r="D2" s="1">
        <v>-9.0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5.0</v>
      </c>
      <c r="C3" s="1">
        <v>33.0</v>
      </c>
      <c r="D3" s="1">
        <v>54.0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21.0</v>
      </c>
      <c r="C4" s="1">
        <v>35.0</v>
      </c>
      <c r="D4" s="1">
        <v>51.0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26.0</v>
      </c>
      <c r="C5" s="1">
        <v>68.0</v>
      </c>
      <c r="D5" s="1">
        <v>1.0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2.0</v>
      </c>
      <c r="D6" s="1">
        <v>34.0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1.0</v>
      </c>
      <c r="C7" s="1">
        <v>0.0</v>
      </c>
      <c r="D7" s="1">
        <v>-2.0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58.0</v>
      </c>
      <c r="D8" s="1">
        <v>18.0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1.0</v>
      </c>
      <c r="C9" s="1">
        <v>1.0</v>
      </c>
      <c r="D9" s="1">
        <v>407.0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0.0</v>
      </c>
      <c r="D10" s="1">
        <v>7.0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-7.0</v>
      </c>
      <c r="C11" s="1">
        <v>-59.0</v>
      </c>
      <c r="D11" s="1">
        <v>48.0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2.0</v>
      </c>
      <c r="C12" s="1">
        <v>-36.0</v>
      </c>
      <c r="D12" s="1">
        <v>6.0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-19.0</v>
      </c>
      <c r="C13" s="1">
        <v>-7.0</v>
      </c>
      <c r="D13" s="1">
        <v>19.0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-8.0</v>
      </c>
      <c r="C14" s="1">
        <v>1.0</v>
      </c>
      <c r="D14" s="1">
        <v>1.0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56.0</v>
      </c>
      <c r="D15" s="1">
        <v>47.0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-24.0</v>
      </c>
      <c r="D16" s="1">
        <v>71.0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-3.0</v>
      </c>
      <c r="C17" s="1">
        <v>-1.0</v>
      </c>
      <c r="D17" s="1">
        <v>-4.0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-3.0</v>
      </c>
      <c r="C18" s="1">
        <v>-1.0</v>
      </c>
      <c r="D18" s="1">
        <v>-4.0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5.0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-13.0</v>
      </c>
      <c r="C20" s="1">
        <v>-1.0</v>
      </c>
      <c r="D20" s="1">
        <v>0.0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-25.0</v>
      </c>
      <c r="C21" s="1">
        <v>-14.0</v>
      </c>
      <c r="D21" s="1">
        <v>-3.0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-4.0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-44.0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-41.0</v>
      </c>
      <c r="C24" s="1">
        <v>-1.0</v>
      </c>
      <c r="D24" s="1">
        <v>-51.0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32.0</v>
      </c>
      <c r="C25" s="1">
        <v>3.0</v>
      </c>
      <c r="D25" s="1">
        <v>9.0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32.0</v>
      </c>
      <c r="C26" s="1">
        <v>3.0</v>
      </c>
      <c r="D26" s="1">
        <v>9.0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-8.0</v>
      </c>
      <c r="C27" s="1">
        <v>-61.0</v>
      </c>
      <c r="D27" s="1">
        <v>-2.0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-8.0</v>
      </c>
      <c r="C28" s="1">
        <v>-61.0</v>
      </c>
      <c r="D28" s="1">
        <v>-2.0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1.0</v>
      </c>
      <c r="C29" s="1">
        <v>1.0</v>
      </c>
      <c r="D29" s="1">
        <v>0.0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-47.0</v>
      </c>
      <c r="D30" s="1">
        <v>-3.0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1.0</v>
      </c>
      <c r="C31" s="1">
        <v>3.0</v>
      </c>
      <c r="D31" s="1">
        <v>4.0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2.0</v>
      </c>
      <c r="C32" s="1">
        <v>6.0</v>
      </c>
      <c r="D32" s="1">
        <v>9.0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0.0</v>
      </c>
      <c r="C33" s="1">
        <v>0.0</v>
      </c>
      <c r="D33" s="1">
        <v>-1.0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-2.0</v>
      </c>
      <c r="C34" s="1">
        <v>58.0</v>
      </c>
      <c r="D34" s="1">
        <v>-76.0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3.0</v>
      </c>
      <c r="C36" s="1">
        <v>14.0</v>
      </c>
      <c r="D36" s="1">
        <v>37.0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0.0</v>
      </c>
      <c r="C37" s="1">
        <v>-1.0</v>
      </c>
      <c r="D37" s="1">
        <v>-4.0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0.0</v>
      </c>
      <c r="C38" s="1">
        <v>-87.0</v>
      </c>
      <c r="D38" s="1">
        <v>-3.0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0.0</v>
      </c>
      <c r="C39" s="1">
        <v>-64.0</v>
      </c>
      <c r="D39" s="1">
        <v>11.0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23.0</v>
      </c>
      <c r="C40" s="1">
        <v>2.0</v>
      </c>
      <c r="D40" s="1">
        <v>7.0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</v>
      </c>
      <c r="B3" s="1">
        <v>1.0</v>
      </c>
      <c r="C3" s="1">
        <v>1.0</v>
      </c>
      <c r="D3" s="1">
        <v>1.0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</v>
      </c>
      <c r="B4" s="1">
        <v>1.0</v>
      </c>
      <c r="C4" s="1">
        <v>1.0</v>
      </c>
      <c r="D4" s="1">
        <v>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</v>
      </c>
      <c r="B5" s="1">
        <v>34.0</v>
      </c>
      <c r="C5" s="1">
        <v>1.0</v>
      </c>
      <c r="D5" s="1">
        <v>1.0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61</v>
      </c>
      <c r="B6" s="1">
        <v>0.0</v>
      </c>
      <c r="C6" s="1">
        <v>0.0</v>
      </c>
      <c r="D6" s="1">
        <v>2.0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62</v>
      </c>
      <c r="B7" s="1">
        <v>0.0</v>
      </c>
      <c r="C7" s="1">
        <v>0.0</v>
      </c>
      <c r="D7" s="1">
        <v>44.0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63</v>
      </c>
      <c r="B8" s="1">
        <v>34.0</v>
      </c>
      <c r="C8" s="1">
        <v>1.0</v>
      </c>
      <c r="D8" s="1">
        <v>3.0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</v>
      </c>
      <c r="B9" s="1">
        <v>24.0</v>
      </c>
      <c r="C9" s="1">
        <v>65.0</v>
      </c>
      <c r="D9" s="1">
        <v>27.0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</v>
      </c>
      <c r="B10" s="1">
        <v>17.0</v>
      </c>
      <c r="C10" s="1">
        <v>44.0</v>
      </c>
      <c r="D10" s="1">
        <v>65.0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</v>
      </c>
      <c r="B11" s="1">
        <v>0.0</v>
      </c>
      <c r="C11" s="1">
        <v>47.0</v>
      </c>
      <c r="D11" s="1">
        <v>1.0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</v>
      </c>
      <c r="B12" s="1">
        <v>2.0</v>
      </c>
      <c r="C12" s="1">
        <v>4.0</v>
      </c>
      <c r="D12" s="1">
        <v>7.0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</v>
      </c>
      <c r="B13" s="1">
        <v>65.0</v>
      </c>
      <c r="C13" s="1">
        <v>1.0</v>
      </c>
      <c r="D13" s="1">
        <v>2.0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69</v>
      </c>
      <c r="B14" s="1">
        <v>-8.0</v>
      </c>
      <c r="C14" s="1">
        <v>-19.0</v>
      </c>
      <c r="D14" s="1">
        <v>-44.0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</v>
      </c>
      <c r="B15" s="1">
        <v>56.0</v>
      </c>
      <c r="C15" s="1">
        <v>1.0</v>
      </c>
      <c r="D15" s="1">
        <v>1.0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</v>
      </c>
      <c r="B16" s="1">
        <v>0.0</v>
      </c>
      <c r="C16" s="1">
        <v>0.0</v>
      </c>
      <c r="D16" s="1">
        <v>4.0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72</v>
      </c>
      <c r="B17" s="1">
        <v>37.0</v>
      </c>
      <c r="C17" s="1">
        <v>2.0</v>
      </c>
      <c r="D17" s="1">
        <v>2.0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73</v>
      </c>
      <c r="B18" s="1">
        <v>59.0</v>
      </c>
      <c r="C18" s="1">
        <v>2.0</v>
      </c>
      <c r="D18" s="1">
        <v>1.0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74</v>
      </c>
      <c r="B19" s="1">
        <v>3.0</v>
      </c>
      <c r="C19" s="1">
        <v>11.0</v>
      </c>
      <c r="D19" s="1">
        <v>13.0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75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76</v>
      </c>
      <c r="B21" s="1">
        <v>32.0</v>
      </c>
      <c r="C21" s="1">
        <v>2.0</v>
      </c>
      <c r="D21" s="1">
        <v>3.0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77</v>
      </c>
      <c r="B22" s="1">
        <v>33.0</v>
      </c>
      <c r="C22" s="1">
        <v>63.0</v>
      </c>
      <c r="D22" s="1">
        <v>1.0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78</v>
      </c>
      <c r="B23" s="1">
        <v>14.0</v>
      </c>
      <c r="C23" s="1">
        <v>2.0</v>
      </c>
      <c r="D23" s="1">
        <v>14.0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79</v>
      </c>
      <c r="B24" s="1">
        <v>0.0</v>
      </c>
      <c r="C24" s="1">
        <v>21.0</v>
      </c>
      <c r="D24" s="1">
        <v>21.0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80</v>
      </c>
      <c r="B25" s="1">
        <v>7.0</v>
      </c>
      <c r="C25" s="1">
        <v>64.0</v>
      </c>
      <c r="D25" s="1">
        <v>1.0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81</v>
      </c>
      <c r="B26" s="1">
        <v>87.0</v>
      </c>
      <c r="C26" s="1">
        <v>6.0</v>
      </c>
      <c r="D26" s="1">
        <v>21.0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82</v>
      </c>
      <c r="B27" s="1">
        <v>1.0</v>
      </c>
      <c r="C27" s="1">
        <v>4.0</v>
      </c>
      <c r="D27" s="1">
        <v>1.0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83</v>
      </c>
      <c r="B28" s="1">
        <v>0.0</v>
      </c>
      <c r="C28" s="1">
        <v>38.0</v>
      </c>
      <c r="D28" s="1">
        <v>37.0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84</v>
      </c>
      <c r="B29" s="1">
        <v>2.0</v>
      </c>
      <c r="C29" s="1">
        <v>11.0</v>
      </c>
      <c r="D29" s="1">
        <v>22.0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85</v>
      </c>
      <c r="B30" s="1">
        <v>10.0</v>
      </c>
      <c r="C30" s="1">
        <v>11.0</v>
      </c>
      <c r="D30" s="1">
        <v>11.0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86</v>
      </c>
      <c r="B31" s="1">
        <v>10.0</v>
      </c>
      <c r="C31" s="1">
        <v>11.0</v>
      </c>
      <c r="D31" s="1">
        <v>11.0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87</v>
      </c>
      <c r="B32" s="1">
        <v>155.0</v>
      </c>
      <c r="C32" s="1">
        <v>159.0</v>
      </c>
      <c r="D32" s="1">
        <v>159.0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88</v>
      </c>
      <c r="B33" s="1">
        <v>97.0</v>
      </c>
      <c r="C33" s="1">
        <v>1.0</v>
      </c>
      <c r="D33" s="1">
        <v>1.0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89</v>
      </c>
      <c r="B34" s="1">
        <v>-10.0</v>
      </c>
      <c r="C34" s="1">
        <v>-13.0</v>
      </c>
      <c r="D34" s="1">
        <v>-22.0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90</v>
      </c>
      <c r="B35" s="1">
        <v>-1.0</v>
      </c>
      <c r="C35" s="1">
        <v>1.0</v>
      </c>
      <c r="D35" s="1">
        <v>11.0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91</v>
      </c>
      <c r="B36" s="1">
        <v>-9.0</v>
      </c>
      <c r="C36" s="1">
        <v>-12.0</v>
      </c>
      <c r="D36" s="1">
        <v>-21.0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92</v>
      </c>
      <c r="B37" s="1">
        <v>2.0</v>
      </c>
      <c r="C37" s="1">
        <v>2.0</v>
      </c>
      <c r="D37" s="1">
        <v>-2.0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93</v>
      </c>
      <c r="B38" s="1">
        <v>1.0</v>
      </c>
      <c r="C38" s="1">
        <v>-38.0</v>
      </c>
      <c r="D38" s="1">
        <v>-9.0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94</v>
      </c>
      <c r="B39" s="1">
        <v>3.0</v>
      </c>
      <c r="C39" s="1">
        <v>11.0</v>
      </c>
      <c r="D39" s="1">
        <v>13.0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51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95</v>
      </c>
      <c r="B41" s="1">
        <v>0.0</v>
      </c>
      <c r="C41" s="1">
        <v>1.0</v>
      </c>
      <c r="D41" s="1">
        <v>1.0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96</v>
      </c>
      <c r="B42" s="1">
        <v>0.0</v>
      </c>
      <c r="C42" s="1">
        <v>1.0</v>
      </c>
      <c r="D42" s="1">
        <v>1.0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97</v>
      </c>
      <c r="B43" s="1">
        <v>0.0</v>
      </c>
      <c r="C43" s="1" t="s">
        <v>98</v>
      </c>
      <c r="D43" s="1" t="s">
        <v>99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100</v>
      </c>
      <c r="B44" s="1">
        <v>-10.0</v>
      </c>
      <c r="C44" s="1">
        <v>-17.0</v>
      </c>
      <c r="D44" s="1">
        <v>-25.0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101</v>
      </c>
      <c r="B45" s="1">
        <v>0.0</v>
      </c>
      <c r="C45" s="1" t="s">
        <v>102</v>
      </c>
      <c r="D45" s="1" t="s">
        <v>103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104</v>
      </c>
      <c r="B46" s="1">
        <v>1.0</v>
      </c>
      <c r="C46" s="1">
        <v>8.0</v>
      </c>
      <c r="D46" s="1">
        <v>15.0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105</v>
      </c>
      <c r="B47" s="1">
        <v>-2.0</v>
      </c>
      <c r="C47" s="1">
        <v>6.0</v>
      </c>
      <c r="D47" s="1">
        <v>14.0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106</v>
      </c>
      <c r="B48" s="1">
        <v>0.0</v>
      </c>
      <c r="C48" s="1">
        <v>91.0</v>
      </c>
      <c r="D48" s="1">
        <v>1.0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107</v>
      </c>
      <c r="B49" s="1">
        <v>2.0</v>
      </c>
      <c r="C49" s="1">
        <v>2.0</v>
      </c>
      <c r="D49" s="1">
        <v>-2.0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108</v>
      </c>
      <c r="B50" s="1">
        <v>0.0</v>
      </c>
      <c r="C50" s="1">
        <v>5.0</v>
      </c>
      <c r="D50" s="1">
        <v>6.0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109</v>
      </c>
      <c r="B51" s="1">
        <v>21.0</v>
      </c>
      <c r="C51" s="1">
        <v>62.0</v>
      </c>
      <c r="D51" s="1">
        <v>25.0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110</v>
      </c>
      <c r="B52" s="1">
        <v>2.0</v>
      </c>
      <c r="C52" s="1">
        <v>2.0</v>
      </c>
      <c r="D52" s="1">
        <v>2.0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111</v>
      </c>
      <c r="B53" s="1">
        <v>20.0</v>
      </c>
      <c r="C53" s="1">
        <v>57.0</v>
      </c>
      <c r="D53" s="1">
        <v>57.0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112</v>
      </c>
      <c r="B54" s="1">
        <v>40.0</v>
      </c>
      <c r="C54" s="1">
        <v>65.0</v>
      </c>
      <c r="D54" s="1">
        <v>96.0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113</v>
      </c>
      <c r="B55" s="1">
        <v>0.0</v>
      </c>
      <c r="C55" s="1">
        <v>0.0</v>
      </c>
      <c r="D55" s="1">
        <v>154.0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114</v>
      </c>
      <c r="B2" s="1">
        <v>4.0</v>
      </c>
      <c r="C2" s="1">
        <v>15.0</v>
      </c>
      <c r="D2" s="1">
        <v>19.0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115</v>
      </c>
      <c r="B3" s="1">
        <v>4.0</v>
      </c>
      <c r="C3" s="1">
        <v>15.0</v>
      </c>
      <c r="D3" s="1">
        <v>19.0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116</v>
      </c>
      <c r="B4" s="1">
        <v>3.0</v>
      </c>
      <c r="C4" s="1">
        <v>11.0</v>
      </c>
      <c r="D4" s="1">
        <v>14.0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117</v>
      </c>
      <c r="B5" s="1">
        <v>89.0</v>
      </c>
      <c r="C5" s="1">
        <v>4.0</v>
      </c>
      <c r="D5" s="1">
        <v>5.0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118</v>
      </c>
      <c r="B6" s="1">
        <v>4.0</v>
      </c>
      <c r="C6" s="1">
        <v>7.0</v>
      </c>
      <c r="D6" s="1">
        <v>12.0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119</v>
      </c>
      <c r="B7" s="1">
        <v>4.0</v>
      </c>
      <c r="C7" s="1">
        <v>7.0</v>
      </c>
      <c r="D7" s="1">
        <v>12.0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120</v>
      </c>
      <c r="B8" s="1">
        <v>-3.0</v>
      </c>
      <c r="C8" s="1">
        <v>-3.0</v>
      </c>
      <c r="D8" s="1">
        <v>-7.0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121</v>
      </c>
      <c r="B9" s="1">
        <v>-4.0</v>
      </c>
      <c r="C9" s="1">
        <v>-28.0</v>
      </c>
      <c r="D9" s="1">
        <v>-1.0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122</v>
      </c>
      <c r="B10" s="1">
        <v>-4.0</v>
      </c>
      <c r="C10" s="1">
        <v>-28.0</v>
      </c>
      <c r="D10" s="1">
        <v>-1.0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123</v>
      </c>
      <c r="B11" s="1">
        <v>-10.0</v>
      </c>
      <c r="C11" s="1">
        <v>6.0</v>
      </c>
      <c r="D11" s="1">
        <v>6.0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124</v>
      </c>
      <c r="B12" s="1">
        <v>-3.0</v>
      </c>
      <c r="C12" s="1">
        <v>-3.0</v>
      </c>
      <c r="D12" s="1">
        <v>-8.0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125</v>
      </c>
      <c r="B13" s="1">
        <v>0.0</v>
      </c>
      <c r="C13" s="1">
        <v>-49.0</v>
      </c>
      <c r="D13" s="1">
        <v>-15.0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126</v>
      </c>
      <c r="B14" s="1">
        <v>0.0</v>
      </c>
      <c r="C14" s="1">
        <v>-9.0</v>
      </c>
      <c r="D14" s="1">
        <v>-2.0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127</v>
      </c>
      <c r="B15" s="1">
        <v>0.0</v>
      </c>
      <c r="C15" s="1">
        <v>0.0</v>
      </c>
      <c r="D15" s="1">
        <v>-37.0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128</v>
      </c>
      <c r="B16" s="1">
        <v>-3.0</v>
      </c>
      <c r="C16" s="1">
        <v>-4.0</v>
      </c>
      <c r="D16" s="1">
        <v>-9.0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129</v>
      </c>
      <c r="B17" s="1">
        <v>-5.0</v>
      </c>
      <c r="C17" s="1">
        <v>-54.0</v>
      </c>
      <c r="D17" s="1">
        <v>0.0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130</v>
      </c>
      <c r="B18" s="1">
        <v>-3.0</v>
      </c>
      <c r="C18" s="1">
        <v>-3.0</v>
      </c>
      <c r="D18" s="1">
        <v>-9.0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131</v>
      </c>
      <c r="B19" s="1">
        <v>-3.0</v>
      </c>
      <c r="C19" s="1">
        <v>-3.0</v>
      </c>
      <c r="D19" s="1">
        <v>-9.0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92</v>
      </c>
      <c r="B20" s="1">
        <v>1.0</v>
      </c>
      <c r="C20" s="1">
        <v>0.0</v>
      </c>
      <c r="D20" s="1">
        <v>4.0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132</v>
      </c>
      <c r="B21" s="1">
        <v>-3.0</v>
      </c>
      <c r="C21" s="1">
        <v>-3.0</v>
      </c>
      <c r="D21" s="1">
        <v>-9.0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133</v>
      </c>
      <c r="B22" s="1">
        <v>-3.0</v>
      </c>
      <c r="C22" s="1">
        <v>-3.0</v>
      </c>
      <c r="D22" s="1">
        <v>-9.0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134</v>
      </c>
      <c r="B23" s="1">
        <v>-3.0</v>
      </c>
      <c r="C23" s="1">
        <v>-3.0</v>
      </c>
      <c r="D23" s="1">
        <v>-9.0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136</v>
      </c>
      <c r="B25" s="1">
        <v>0.0</v>
      </c>
      <c r="C25" s="1" t="s">
        <v>137</v>
      </c>
      <c r="D25" s="1" t="s">
        <v>138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139</v>
      </c>
      <c r="B26" s="1">
        <v>0.0</v>
      </c>
      <c r="C26" s="1" t="s">
        <v>137</v>
      </c>
      <c r="D26" s="1" t="s">
        <v>138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140</v>
      </c>
      <c r="B27" s="1">
        <v>0.0</v>
      </c>
      <c r="C27" s="1">
        <v>1.0</v>
      </c>
      <c r="D27" s="1">
        <v>1.0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141</v>
      </c>
      <c r="B28" s="1">
        <v>0.0</v>
      </c>
      <c r="C28" s="1" t="s">
        <v>137</v>
      </c>
      <c r="D28" s="1" t="s">
        <v>138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142</v>
      </c>
      <c r="B29" s="1">
        <v>0.0</v>
      </c>
      <c r="C29" s="1" t="s">
        <v>137</v>
      </c>
      <c r="D29" s="1" t="s">
        <v>138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143</v>
      </c>
      <c r="B30" s="1">
        <v>0.0</v>
      </c>
      <c r="C30" s="1">
        <v>1.0</v>
      </c>
      <c r="D30" s="1">
        <v>1.0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144</v>
      </c>
      <c r="B31" s="1">
        <v>0.0</v>
      </c>
      <c r="C31" s="1" t="s">
        <v>145</v>
      </c>
      <c r="D31" s="1" t="s">
        <v>146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147</v>
      </c>
      <c r="B32" s="1">
        <v>0.0</v>
      </c>
      <c r="C32" s="1" t="s">
        <v>145</v>
      </c>
      <c r="D32" s="1" t="s">
        <v>146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51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148</v>
      </c>
      <c r="B34" s="1">
        <v>-3.0</v>
      </c>
      <c r="C34" s="1">
        <v>-2.0</v>
      </c>
      <c r="D34" s="1">
        <v>-6.0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149</v>
      </c>
      <c r="B35" s="1">
        <v>-3.0</v>
      </c>
      <c r="C35" s="1">
        <v>-2.0</v>
      </c>
      <c r="D35" s="1">
        <v>-6.0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150</v>
      </c>
      <c r="B36" s="1">
        <v>-3.0</v>
      </c>
      <c r="C36" s="1">
        <v>-3.0</v>
      </c>
      <c r="D36" s="1">
        <v>-7.0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151</v>
      </c>
      <c r="B37" s="1">
        <v>0.0</v>
      </c>
      <c r="C37" s="1">
        <v>-2.0</v>
      </c>
      <c r="D37" s="1">
        <v>-6.0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152</v>
      </c>
      <c r="B38" s="1" t="s">
        <v>153</v>
      </c>
      <c r="C38" s="1" t="s">
        <v>154</v>
      </c>
      <c r="D38" s="1">
        <v>0.0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155</v>
      </c>
      <c r="B39" s="1">
        <v>-5.0</v>
      </c>
      <c r="C39" s="1">
        <v>-54.0</v>
      </c>
      <c r="D39" s="1">
        <v>0.0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156</v>
      </c>
      <c r="B40" s="1">
        <v>-5.0</v>
      </c>
      <c r="C40" s="1">
        <v>-54.0</v>
      </c>
      <c r="D40" s="1">
        <v>0.0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157</v>
      </c>
      <c r="B41" s="1">
        <v>-2.0</v>
      </c>
      <c r="C41" s="1">
        <v>-2.0</v>
      </c>
      <c r="D41" s="1">
        <v>-5.0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158</v>
      </c>
      <c r="B42" s="1">
        <v>4.0</v>
      </c>
      <c r="C42" s="1">
        <v>25.0</v>
      </c>
      <c r="D42" s="1">
        <v>1.0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159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160</v>
      </c>
      <c r="B44" s="1">
        <v>16.0</v>
      </c>
      <c r="C44" s="1">
        <v>35.0</v>
      </c>
      <c r="D44" s="1">
        <v>69.0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161</v>
      </c>
      <c r="B45" s="1">
        <v>16.0</v>
      </c>
      <c r="C45" s="1">
        <v>35.0</v>
      </c>
      <c r="D45" s="1">
        <v>69.0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162</v>
      </c>
      <c r="B46" s="1">
        <v>0.0</v>
      </c>
      <c r="C46" s="1">
        <v>11.0</v>
      </c>
      <c r="D46" s="1">
        <v>16.0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163</v>
      </c>
      <c r="B47" s="1">
        <v>0.0</v>
      </c>
      <c r="C47" s="1">
        <v>5.0</v>
      </c>
      <c r="D47" s="1">
        <v>16.0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164</v>
      </c>
      <c r="B48" s="1">
        <v>0.0</v>
      </c>
      <c r="C48" s="1">
        <v>5.0</v>
      </c>
      <c r="D48" s="1">
        <v>0.0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165</v>
      </c>
      <c r="B49" s="1">
        <v>1.0</v>
      </c>
      <c r="C49" s="1">
        <v>1.0</v>
      </c>
      <c r="D49" s="1">
        <v>407.0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166</v>
      </c>
      <c r="B50" s="1">
        <v>1.0</v>
      </c>
      <c r="C50" s="1">
        <v>1.0</v>
      </c>
      <c r="D50" s="1">
        <v>407.0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168</v>
      </c>
      <c r="B3" s="1">
        <v>0.0</v>
      </c>
      <c r="C3" s="1" t="s">
        <v>169</v>
      </c>
      <c r="D3" s="1" t="s">
        <v>170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171</v>
      </c>
      <c r="B4" s="1">
        <v>0.0</v>
      </c>
      <c r="C4" s="1" t="s">
        <v>172</v>
      </c>
      <c r="D4" s="1" t="s">
        <v>173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174</v>
      </c>
      <c r="B5" s="1">
        <v>0.0</v>
      </c>
      <c r="C5" s="1" t="s">
        <v>175</v>
      </c>
      <c r="D5" s="1" t="s">
        <v>176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177</v>
      </c>
      <c r="B6" s="1">
        <v>0.0</v>
      </c>
      <c r="C6" s="1" t="s">
        <v>178</v>
      </c>
      <c r="D6" s="1" t="s">
        <v>179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181</v>
      </c>
      <c r="B8" s="1" t="s">
        <v>182</v>
      </c>
      <c r="C8" s="1" t="s">
        <v>183</v>
      </c>
      <c r="D8" s="1" t="s">
        <v>184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185</v>
      </c>
      <c r="B9" s="1" t="s">
        <v>186</v>
      </c>
      <c r="C9" s="1" t="s">
        <v>187</v>
      </c>
      <c r="D9" s="1" t="s">
        <v>188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189</v>
      </c>
      <c r="B10" s="1" t="s">
        <v>190</v>
      </c>
      <c r="C10" s="1" t="s">
        <v>191</v>
      </c>
      <c r="D10" s="1" t="s">
        <v>192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193</v>
      </c>
      <c r="B11" s="1" t="s">
        <v>194</v>
      </c>
      <c r="C11" s="1" t="s">
        <v>195</v>
      </c>
      <c r="D11" s="1" t="s">
        <v>196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197</v>
      </c>
      <c r="B12" s="1" t="s">
        <v>198</v>
      </c>
      <c r="C12" s="1" t="s">
        <v>199</v>
      </c>
      <c r="D12" s="1" t="s">
        <v>200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201</v>
      </c>
      <c r="B13" s="1" t="s">
        <v>202</v>
      </c>
      <c r="C13" s="1" t="s">
        <v>203</v>
      </c>
      <c r="D13" s="1" t="s">
        <v>204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205</v>
      </c>
      <c r="B14" s="1" t="s">
        <v>206</v>
      </c>
      <c r="C14" s="1" t="s">
        <v>207</v>
      </c>
      <c r="D14" s="1" t="s">
        <v>208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209</v>
      </c>
      <c r="B15" s="1" t="s">
        <v>206</v>
      </c>
      <c r="C15" s="1" t="s">
        <v>207</v>
      </c>
      <c r="D15" s="1" t="s">
        <v>208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210</v>
      </c>
      <c r="B16" s="1" t="s">
        <v>211</v>
      </c>
      <c r="C16" s="1" t="s">
        <v>212</v>
      </c>
      <c r="D16" s="1" t="s">
        <v>213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214</v>
      </c>
      <c r="B17" s="1">
        <v>0.0</v>
      </c>
      <c r="C17" s="1" t="s">
        <v>215</v>
      </c>
      <c r="D17" s="1" t="s">
        <v>216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217</v>
      </c>
      <c r="B18" s="1">
        <v>0.0</v>
      </c>
      <c r="C18" s="1" t="s">
        <v>218</v>
      </c>
      <c r="D18" s="1" t="s">
        <v>219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220</v>
      </c>
      <c r="B20" s="1">
        <v>0.0</v>
      </c>
      <c r="C20" s="1" t="s">
        <v>221</v>
      </c>
      <c r="D20" s="1" t="s">
        <v>222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223</v>
      </c>
      <c r="B21" s="1">
        <v>0.0</v>
      </c>
      <c r="C21" s="1" t="s">
        <v>224</v>
      </c>
      <c r="D21" s="1" t="s">
        <v>225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226</v>
      </c>
      <c r="B22" s="1">
        <v>0.0</v>
      </c>
      <c r="C22" s="1" t="s">
        <v>227</v>
      </c>
      <c r="D22" s="1" t="s">
        <v>228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229</v>
      </c>
      <c r="B23" s="1">
        <v>0.0</v>
      </c>
      <c r="C23" s="1" t="s">
        <v>230</v>
      </c>
      <c r="D23" s="1">
        <v>32.0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231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232</v>
      </c>
      <c r="B25" s="1" t="s">
        <v>233</v>
      </c>
      <c r="C25" s="1" t="s">
        <v>234</v>
      </c>
      <c r="D25" s="1" t="s">
        <v>235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236</v>
      </c>
      <c r="B26" s="1" t="s">
        <v>237</v>
      </c>
      <c r="C26" s="1" t="s">
        <v>238</v>
      </c>
      <c r="D26" s="1" t="s">
        <v>239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240</v>
      </c>
      <c r="B27" s="1" t="s">
        <v>241</v>
      </c>
      <c r="C27" s="1" t="s">
        <v>242</v>
      </c>
      <c r="D27" s="1" t="s">
        <v>243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244</v>
      </c>
      <c r="B28" s="1">
        <v>0.0</v>
      </c>
      <c r="C28" s="1" t="s">
        <v>245</v>
      </c>
      <c r="D28" s="1" t="s">
        <v>246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247</v>
      </c>
      <c r="B29" s="1">
        <v>0.0</v>
      </c>
      <c r="C29" s="1" t="s">
        <v>248</v>
      </c>
      <c r="D29" s="1" t="s">
        <v>249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250</v>
      </c>
      <c r="B30" s="1">
        <v>0.0</v>
      </c>
      <c r="C30" s="1" t="s">
        <v>251</v>
      </c>
      <c r="D30" s="1" t="s">
        <v>252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253</v>
      </c>
      <c r="B31" s="1">
        <v>0.0</v>
      </c>
      <c r="C31" s="1" t="s">
        <v>254</v>
      </c>
      <c r="D31" s="1" t="s">
        <v>255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256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257</v>
      </c>
      <c r="B33" s="1" t="s">
        <v>258</v>
      </c>
      <c r="C33" s="1">
        <v>0.0</v>
      </c>
      <c r="D33" s="1" t="s">
        <v>259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260</v>
      </c>
      <c r="B34" s="1" t="s">
        <v>261</v>
      </c>
      <c r="C34" s="1" t="s">
        <v>262</v>
      </c>
      <c r="D34" s="1" t="s">
        <v>263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264</v>
      </c>
      <c r="B35" s="1" t="s">
        <v>265</v>
      </c>
      <c r="C35" s="1">
        <v>0.0</v>
      </c>
      <c r="D35" s="1" t="s">
        <v>266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267</v>
      </c>
      <c r="B36" s="1" t="s">
        <v>268</v>
      </c>
      <c r="C36" s="1" t="s">
        <v>269</v>
      </c>
      <c r="D36" s="1" t="s">
        <v>270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271</v>
      </c>
      <c r="B37" s="1" t="s">
        <v>272</v>
      </c>
      <c r="C37" s="1" t="s">
        <v>273</v>
      </c>
      <c r="D37" s="1" t="s">
        <v>274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275</v>
      </c>
      <c r="B38" s="1" t="s">
        <v>276</v>
      </c>
      <c r="C38" s="1" t="s">
        <v>277</v>
      </c>
      <c r="D38" s="1" t="s">
        <v>278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279</v>
      </c>
      <c r="B39" s="1" t="s">
        <v>280</v>
      </c>
      <c r="C39" s="1" t="s">
        <v>281</v>
      </c>
      <c r="D39" s="1" t="s">
        <v>282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283</v>
      </c>
      <c r="B40" s="1" t="s">
        <v>284</v>
      </c>
      <c r="C40" s="1" t="s">
        <v>285</v>
      </c>
      <c r="D40" s="1" t="s">
        <v>286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287</v>
      </c>
      <c r="B41" s="1" t="s">
        <v>288</v>
      </c>
      <c r="C41" s="1" t="s">
        <v>289</v>
      </c>
      <c r="D41" s="1" t="s">
        <v>290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291</v>
      </c>
      <c r="B42" s="1" t="s">
        <v>292</v>
      </c>
      <c r="C42" s="1" t="s">
        <v>293</v>
      </c>
      <c r="D42" s="1" t="s">
        <v>293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294</v>
      </c>
      <c r="B43" s="1" t="s">
        <v>288</v>
      </c>
      <c r="C43" s="1" t="s">
        <v>295</v>
      </c>
      <c r="D43" s="1" t="s">
        <v>296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297</v>
      </c>
      <c r="B44" s="1" t="s">
        <v>292</v>
      </c>
      <c r="C44" s="1" t="s">
        <v>298</v>
      </c>
      <c r="D44" s="1" t="s">
        <v>298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299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300</v>
      </c>
      <c r="B46" s="1">
        <v>0.0</v>
      </c>
      <c r="C46" s="1" t="s">
        <v>301</v>
      </c>
      <c r="D46" s="1" t="s">
        <v>302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303</v>
      </c>
      <c r="B47" s="1">
        <v>0.0</v>
      </c>
      <c r="C47" s="1" t="s">
        <v>304</v>
      </c>
      <c r="D47" s="1" t="s">
        <v>305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306</v>
      </c>
      <c r="B48" s="1">
        <v>0.0</v>
      </c>
      <c r="C48" s="1" t="s">
        <v>307</v>
      </c>
      <c r="D48" s="1" t="s">
        <v>308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309</v>
      </c>
      <c r="B49" s="1">
        <v>0.0</v>
      </c>
      <c r="C49" s="1" t="s">
        <v>310</v>
      </c>
      <c r="D49" s="1" t="s">
        <v>311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312</v>
      </c>
      <c r="B50" s="1">
        <v>0.0</v>
      </c>
      <c r="C50" s="1" t="s">
        <v>313</v>
      </c>
      <c r="D50" s="1" t="s">
        <v>314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315</v>
      </c>
      <c r="B51" s="1">
        <v>0.0</v>
      </c>
      <c r="C51" s="1" t="s">
        <v>233</v>
      </c>
      <c r="D51" s="1" t="s">
        <v>316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317</v>
      </c>
      <c r="B52" s="1">
        <v>0.0</v>
      </c>
      <c r="C52" s="1" t="s">
        <v>318</v>
      </c>
      <c r="D52" s="1" t="s">
        <v>319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320</v>
      </c>
      <c r="B53" s="1">
        <v>0.0</v>
      </c>
      <c r="C53" s="1" t="s">
        <v>321</v>
      </c>
      <c r="D53" s="1" t="s">
        <v>322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323</v>
      </c>
      <c r="B54" s="1">
        <v>0.0</v>
      </c>
      <c r="C54" s="1">
        <v>0.0</v>
      </c>
      <c r="D54" s="1">
        <v>158.0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324</v>
      </c>
      <c r="B55" s="1">
        <v>0.0</v>
      </c>
      <c r="C55" s="1" t="s">
        <v>325</v>
      </c>
      <c r="D55" s="1" t="s">
        <v>326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327</v>
      </c>
      <c r="B56" s="1">
        <v>0.0</v>
      </c>
      <c r="C56" s="1" t="s">
        <v>328</v>
      </c>
      <c r="D56" s="1" t="s">
        <v>329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330</v>
      </c>
      <c r="B57" s="1">
        <v>0.0</v>
      </c>
      <c r="C57" s="1" t="s">
        <v>331</v>
      </c>
      <c r="D57" s="1" t="s">
        <v>332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333</v>
      </c>
      <c r="B58" s="1">
        <v>0.0</v>
      </c>
      <c r="C58" s="1" t="s">
        <v>334</v>
      </c>
      <c r="D58" s="1" t="s">
        <v>335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336</v>
      </c>
      <c r="B59" s="1">
        <v>0.0</v>
      </c>
      <c r="C59" s="1" t="s">
        <v>337</v>
      </c>
      <c r="D59" s="1" t="s">
        <v>338</v>
      </c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339</v>
      </c>
      <c r="B60" s="1">
        <v>0.0</v>
      </c>
      <c r="C60" s="1" t="s">
        <v>340</v>
      </c>
      <c r="D60" s="1" t="s">
        <v>341</v>
      </c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342</v>
      </c>
      <c r="B61" s="1">
        <v>0.0</v>
      </c>
      <c r="C61" s="1" t="s">
        <v>343</v>
      </c>
      <c r="D61" s="1" t="s">
        <v>344</v>
      </c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345</v>
      </c>
      <c r="B62" s="1">
        <v>0.0</v>
      </c>
      <c r="C62" s="1" t="s">
        <v>346</v>
      </c>
      <c r="D62" s="1" t="s">
        <v>347</v>
      </c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348</v>
      </c>
      <c r="B63" s="1">
        <v>0.0</v>
      </c>
      <c r="C63" s="1">
        <v>0.0</v>
      </c>
      <c r="D63" s="1" t="s">
        <v>349</v>
      </c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350</v>
      </c>
      <c r="B64" s="1">
        <v>0.0</v>
      </c>
      <c r="C64" s="1">
        <v>0.0</v>
      </c>
      <c r="D64" s="1" t="s">
        <v>351</v>
      </c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352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353</v>
      </c>
      <c r="B66" s="1">
        <v>0.0</v>
      </c>
      <c r="C66" s="1">
        <v>0.0</v>
      </c>
      <c r="D66" s="1" t="s">
        <v>354</v>
      </c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355</v>
      </c>
      <c r="B67" s="1">
        <v>0.0</v>
      </c>
      <c r="C67" s="1">
        <v>0.0</v>
      </c>
      <c r="D67" s="1" t="s">
        <v>356</v>
      </c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357</v>
      </c>
      <c r="B68" s="1">
        <v>0.0</v>
      </c>
      <c r="C68" s="1">
        <v>0.0</v>
      </c>
      <c r="D68" s="1" t="s">
        <v>358</v>
      </c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359</v>
      </c>
      <c r="B69" s="1">
        <v>0.0</v>
      </c>
      <c r="C69" s="1">
        <v>0.0</v>
      </c>
      <c r="D69" s="1" t="s">
        <v>360</v>
      </c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361</v>
      </c>
      <c r="B70" s="1">
        <v>0.0</v>
      </c>
      <c r="C70" s="1">
        <v>0.0</v>
      </c>
      <c r="D70" s="1" t="s">
        <v>362</v>
      </c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363</v>
      </c>
      <c r="B71" s="1">
        <v>0.0</v>
      </c>
      <c r="C71" s="1">
        <v>0.0</v>
      </c>
      <c r="D71" s="1" t="s">
        <v>364</v>
      </c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365</v>
      </c>
      <c r="B72" s="1">
        <v>0.0</v>
      </c>
      <c r="C72" s="1">
        <v>0.0</v>
      </c>
      <c r="D72" s="1" t="s">
        <v>366</v>
      </c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367</v>
      </c>
      <c r="B73" s="1">
        <v>0.0</v>
      </c>
      <c r="C73" s="1">
        <v>0.0</v>
      </c>
      <c r="D73" s="1" t="s">
        <v>368</v>
      </c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369</v>
      </c>
      <c r="B74" s="1">
        <v>0.0</v>
      </c>
      <c r="C74" s="1">
        <v>0.0</v>
      </c>
      <c r="D74" s="1" t="s">
        <v>370</v>
      </c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371</v>
      </c>
      <c r="B75" s="1">
        <v>0.0</v>
      </c>
      <c r="C75" s="1">
        <v>0.0</v>
      </c>
      <c r="D75" s="1" t="s">
        <v>372</v>
      </c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373</v>
      </c>
      <c r="B76" s="1">
        <v>0.0</v>
      </c>
      <c r="C76" s="1">
        <v>0.0</v>
      </c>
      <c r="D76" s="1" t="s">
        <v>374</v>
      </c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375</v>
      </c>
      <c r="B77" s="1">
        <v>0.0</v>
      </c>
      <c r="C77" s="1">
        <v>0.0</v>
      </c>
      <c r="D77" s="1" t="s">
        <v>376</v>
      </c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377</v>
      </c>
      <c r="B78" s="1">
        <v>0.0</v>
      </c>
      <c r="C78" s="1">
        <v>0.0</v>
      </c>
      <c r="D78" s="1" t="s">
        <v>378</v>
      </c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379</v>
      </c>
      <c r="B79" s="1">
        <v>0.0</v>
      </c>
      <c r="C79" s="1">
        <v>0.0</v>
      </c>
      <c r="D79" s="1" t="s">
        <v>380</v>
      </c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381</v>
      </c>
      <c r="B80" s="1">
        <v>0.0</v>
      </c>
      <c r="C80" s="1">
        <v>0.0</v>
      </c>
      <c r="D80" s="1" t="s">
        <v>382</v>
      </c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383</v>
      </c>
      <c r="B81" s="1">
        <v>0.0</v>
      </c>
      <c r="C81" s="1">
        <v>0.0</v>
      </c>
      <c r="D81" s="1" t="s">
        <v>384</v>
      </c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385</v>
      </c>
      <c r="C1" s="1" t="s">
        <v>386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387</v>
      </c>
      <c r="B2" s="1" t="s">
        <v>388</v>
      </c>
      <c r="C2" s="1" t="s">
        <v>388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389</v>
      </c>
      <c r="B3" s="1" t="s">
        <v>388</v>
      </c>
      <c r="C3" s="1" t="s">
        <v>388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390</v>
      </c>
      <c r="B4" s="1" t="s">
        <v>388</v>
      </c>
      <c r="C4" s="1" t="s">
        <v>388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389</v>
      </c>
      <c r="B5" s="1" t="s">
        <v>388</v>
      </c>
      <c r="C5" s="1" t="s">
        <v>388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391</v>
      </c>
      <c r="B6" s="1" t="s">
        <v>392</v>
      </c>
      <c r="C6" s="1" t="s">
        <v>393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394</v>
      </c>
      <c r="B7" s="1" t="s">
        <v>395</v>
      </c>
      <c r="C7" s="1" t="s">
        <v>396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397</v>
      </c>
      <c r="B8" s="1" t="s">
        <v>388</v>
      </c>
      <c r="C8" s="1" t="s">
        <v>398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399</v>
      </c>
      <c r="B9" s="1" t="s">
        <v>388</v>
      </c>
      <c r="C9" s="1" t="s">
        <v>388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400</v>
      </c>
      <c r="B10" s="1" t="s">
        <v>388</v>
      </c>
      <c r="C10" s="1" t="s">
        <v>388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401</v>
      </c>
      <c r="B11" s="1" t="s">
        <v>388</v>
      </c>
      <c r="C11" s="1" t="s">
        <v>388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402</v>
      </c>
      <c r="B12" s="1" t="s">
        <v>388</v>
      </c>
      <c r="C12" s="1" t="s">
        <v>388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403</v>
      </c>
      <c r="B13" s="1" t="s">
        <v>388</v>
      </c>
      <c r="C13" s="1" t="s">
        <v>388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404</v>
      </c>
      <c r="B14" s="1" t="s">
        <v>388</v>
      </c>
      <c r="C14" s="1" t="s">
        <v>388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405</v>
      </c>
      <c r="B15" s="1" t="s">
        <v>388</v>
      </c>
      <c r="C15" s="1" t="s">
        <v>388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406</v>
      </c>
      <c r="B16" s="1" t="s">
        <v>388</v>
      </c>
      <c r="C16" s="1" t="s">
        <v>388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407</v>
      </c>
      <c r="B17" s="1" t="s">
        <v>408</v>
      </c>
      <c r="C17" s="1" t="s">
        <v>409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410</v>
      </c>
      <c r="B18" s="1" t="s">
        <v>388</v>
      </c>
      <c r="C18" s="1" t="s">
        <v>388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411</v>
      </c>
      <c r="B19" s="1" t="s">
        <v>412</v>
      </c>
      <c r="C19" s="1" t="s">
        <v>413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414</v>
      </c>
      <c r="B20" s="1" t="s">
        <v>415</v>
      </c>
      <c r="C20" s="1" t="s">
        <v>416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417</v>
      </c>
      <c r="B21" s="1" t="s">
        <v>418</v>
      </c>
      <c r="C21" s="1" t="s">
        <v>419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420</v>
      </c>
      <c r="B22" s="1" t="s">
        <v>421</v>
      </c>
      <c r="C22" s="1" t="s">
        <v>422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423</v>
      </c>
      <c r="B23" s="1" t="s">
        <v>424</v>
      </c>
      <c r="C23" s="1" t="s">
        <v>425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426</v>
      </c>
      <c r="B24" s="1" t="s">
        <v>427</v>
      </c>
      <c r="C24" s="1" t="s">
        <v>428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429</v>
      </c>
      <c r="B25" s="1" t="s">
        <v>388</v>
      </c>
      <c r="C25" s="1" t="s">
        <v>388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430</v>
      </c>
      <c r="B26" s="1" t="s">
        <v>431</v>
      </c>
      <c r="C26" s="1" t="s">
        <v>432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433</v>
      </c>
      <c r="B2" s="1" t="s">
        <v>434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435</v>
      </c>
      <c r="B3" s="1" t="s">
        <v>436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437</v>
      </c>
      <c r="B4" s="1" t="s">
        <v>438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439</v>
      </c>
      <c r="B5" s="1" t="s">
        <v>440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441</v>
      </c>
      <c r="B6" s="1" t="s">
        <v>442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443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444</v>
      </c>
      <c r="B8" s="1" t="s">
        <v>445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446</v>
      </c>
      <c r="B9" s="4" t="s">
        <v>447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448</v>
      </c>
      <c r="B10" s="1" t="s">
        <v>449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450</v>
      </c>
      <c r="B11" s="1" t="s">
        <v>451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452</v>
      </c>
      <c r="B12" s="1" t="s">
        <v>449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453</v>
      </c>
      <c r="B13" s="1" t="s">
        <v>454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455</v>
      </c>
      <c r="B14" s="1" t="s">
        <v>456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457</v>
      </c>
      <c r="B15" s="1" t="s">
        <v>454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458</v>
      </c>
      <c r="B16" s="1" t="s">
        <v>459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460</v>
      </c>
      <c r="B17" s="1">
        <v>154.0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461</v>
      </c>
      <c r="B18" s="1" t="s">
        <v>462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463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464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465</v>
      </c>
      <c r="B21" s="1">
        <v>1.1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466</v>
      </c>
      <c r="B22" s="1">
        <v>1.1004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467</v>
      </c>
      <c r="B23" s="1">
        <v>1.1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468</v>
      </c>
      <c r="B24" s="1">
        <v>1.15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469</v>
      </c>
      <c r="B25" s="1">
        <v>1.1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470</v>
      </c>
      <c r="B26" s="1">
        <v>1.1004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471</v>
      </c>
      <c r="B27" s="1">
        <v>1.1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472</v>
      </c>
      <c r="B28" s="1">
        <v>1.15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473</v>
      </c>
      <c r="B29" s="1">
        <v>0.186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474</v>
      </c>
      <c r="B30" s="1">
        <v>20434.0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475</v>
      </c>
      <c r="B31" s="1">
        <v>20434.0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476</v>
      </c>
      <c r="B32" s="1">
        <v>140388.0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477</v>
      </c>
      <c r="B33" s="1">
        <v>101000.0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478</v>
      </c>
      <c r="B34" s="1">
        <v>101000.0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479</v>
      </c>
      <c r="B35" s="1">
        <v>1.1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480</v>
      </c>
      <c r="B36" s="1">
        <v>1.17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481</v>
      </c>
      <c r="B37" s="1">
        <v>100.0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482</v>
      </c>
      <c r="B38" s="1">
        <v>100.0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483</v>
      </c>
      <c r="B39" s="1">
        <v>2.4436464E7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484</v>
      </c>
      <c r="B40" s="1">
        <v>0.671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485</v>
      </c>
      <c r="B41" s="1">
        <v>12.47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486</v>
      </c>
      <c r="B42" s="1">
        <v>1.2159364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487</v>
      </c>
      <c r="B43" s="1">
        <v>0.93522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488</v>
      </c>
      <c r="B44" s="1">
        <v>4.781485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489</v>
      </c>
      <c r="B45" s="1" t="s">
        <v>490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491</v>
      </c>
      <c r="B46" s="1">
        <v>3.3363972E7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492</v>
      </c>
      <c r="B47" s="1">
        <v>-0.57543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493</v>
      </c>
      <c r="B48" s="1">
        <v>1233697.0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494</v>
      </c>
      <c r="B49" s="1">
        <v>2.12491E7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495</v>
      </c>
      <c r="B50" s="1">
        <v>353732.0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496</v>
      </c>
      <c r="B51" s="1">
        <v>339105.0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497</v>
      </c>
      <c r="B52" s="1">
        <v>1.7303328E9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498</v>
      </c>
      <c r="B53" s="1">
        <v>1.7328384E9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499</v>
      </c>
      <c r="B54" s="1">
        <v>0.0167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500</v>
      </c>
      <c r="B55" s="1">
        <v>0.33273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501</v>
      </c>
      <c r="B56" s="1">
        <v>0.119090006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502</v>
      </c>
      <c r="B57" s="1">
        <v>3.4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503</v>
      </c>
      <c r="B58" s="1">
        <v>0.0251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504</v>
      </c>
      <c r="B59" s="1">
        <v>2.12491E7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505</v>
      </c>
      <c r="B60" s="1">
        <v>-13.499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506</v>
      </c>
      <c r="B61" s="1">
        <v>1.7039808E9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507</v>
      </c>
      <c r="B62" s="1">
        <v>1.7356032E9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508</v>
      </c>
      <c r="B63" s="1">
        <v>1.7197056E9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509</v>
      </c>
      <c r="B64" s="1">
        <v>-1.1564403E7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510</v>
      </c>
      <c r="B65" s="1">
        <v>-0.28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511</v>
      </c>
      <c r="B66" s="1">
        <v>1.66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512</v>
      </c>
      <c r="B67" s="1">
        <v>-4.927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513</v>
      </c>
      <c r="B68" s="1">
        <v>-0.8945921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514</v>
      </c>
      <c r="B69" s="1">
        <v>0.22263205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515</v>
      </c>
      <c r="B70" s="1" t="s">
        <v>516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517</v>
      </c>
      <c r="B71" s="1" t="s">
        <v>518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519</v>
      </c>
      <c r="B72" s="1" t="s">
        <v>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520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521</v>
      </c>
      <c r="B74" s="1" t="s">
        <v>522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523</v>
      </c>
      <c r="B75" s="1" t="s">
        <v>524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525</v>
      </c>
      <c r="B76" s="1">
        <v>1.6566822E9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526</v>
      </c>
      <c r="B77" s="1" t="s">
        <v>527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528</v>
      </c>
      <c r="B78" s="1" t="s">
        <v>529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530</v>
      </c>
      <c r="B79" s="1" t="s">
        <v>531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532</v>
      </c>
      <c r="B80" s="1" t="s">
        <v>533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534</v>
      </c>
      <c r="B81" s="1">
        <v>-1.8E7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535</v>
      </c>
      <c r="B82" s="1">
        <v>1.15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536</v>
      </c>
      <c r="B83" s="1" t="s">
        <v>537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538</v>
      </c>
      <c r="B84" s="1">
        <v>819576.0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539</v>
      </c>
      <c r="B85" s="1">
        <v>0.514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540</v>
      </c>
      <c r="B86" s="1">
        <v>-6771199.0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541</v>
      </c>
      <c r="B87" s="1">
        <v>2.1010094E7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542</v>
      </c>
      <c r="B88" s="1">
        <v>0.238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543</v>
      </c>
      <c r="B89" s="1">
        <v>0.368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544</v>
      </c>
      <c r="B90" s="1">
        <v>2.0096828E7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545</v>
      </c>
      <c r="B91" s="1">
        <v>12.644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546</v>
      </c>
      <c r="B92" s="1">
        <v>-5112589.0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547</v>
      </c>
      <c r="B93" s="1">
        <v>-0.062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548</v>
      </c>
      <c r="B94" s="1">
        <v>0.28141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549</v>
      </c>
      <c r="B95" s="1">
        <v>-0.33693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550</v>
      </c>
      <c r="B96" s="1">
        <v>-0.19083999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551</v>
      </c>
      <c r="B97" s="1" t="s">
        <v>490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552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54</v>
      </c>
      <c r="B3" s="1">
        <v>0.0</v>
      </c>
      <c r="C3" s="1">
        <v>-87.0</v>
      </c>
      <c r="D3" s="1">
        <v>-3.0</v>
      </c>
      <c r="E3" s="1">
        <f>IF(D3*FORECAST(E2,B3:D3,B2:D2)&gt;0,FORECAST(E2,B3:D3,B2:D2),D3)*$X$1</f>
        <v>-33</v>
      </c>
      <c r="F3" s="1">
        <f>IF(E3*FORECAST(F2,B3:E3,B2:E2)&gt;0,FORECAST(F2,B3:E3,B2:E2),E3)*$X$1</f>
        <v>-34.5</v>
      </c>
      <c r="G3" s="1">
        <f>IF(F3*FORECAST(G2,B3:F3,B2:F2)&gt;0,FORECAST(G2,B3:F3,B2:F2),F3)*$X$1</f>
        <v>-36</v>
      </c>
      <c r="H3" s="1">
        <f>IF(G3*FORECAST(H2,B3:G3,B2:G2)&gt;0,FORECAST(H2,B3:G3,B2:G2),G3)*$X$1</f>
        <v>-37.5</v>
      </c>
      <c r="I3" s="1">
        <f>IF(H3*FORECAST(I2,B3:H3,B2:H2)&gt;0,FORECAST(I2,B3:H3,B2:H2),H3)*$X$1</f>
        <v>-39</v>
      </c>
      <c r="J3" s="1">
        <f>IF(I3*FORECAST(J2,B3:I3,B2:I2)&gt;0,FORECAST(J2,B3:I3,B2:I2),I3)*$X$1</f>
        <v>-40.5</v>
      </c>
      <c r="K3" s="1">
        <f>IF(J3*FORECAST(K2,B3:J3,B2:J2)&gt;0,FORECAST(K2,B3:J3,B2:J2),J3)*$X$1</f>
        <v>-42</v>
      </c>
      <c r="L3" s="5">
        <f>IF(K3*FORECAST(L2,B3:K3,B2:K2)&gt;0,FORECAST(L2,B3:K3,B2:K2),K3)*$X$1</f>
        <v>-43.5</v>
      </c>
      <c r="M3" s="5">
        <f>IF(L3*FORECAST(M2,B3:L3,B2:L2)&gt;0,FORECAST(M2,B3:L3,B2:L2),L3)*$X$1</f>
        <v>-45</v>
      </c>
      <c r="N3" s="5">
        <f>IF(M3*FORECAST(N2,B3:M3,B2:M2)&gt;0,FORECAST(N2,B3:M3,B2:M2),M3)*$X$1</f>
        <v>-46.5</v>
      </c>
      <c r="O3" s="5">
        <f>IF(N3*FORECAST(O2,B3:N3,B2:N2)&gt;0,FORECAST(O2,B3:N3,B2:N2),N3)*$X$1</f>
        <v>-48</v>
      </c>
      <c r="P3" s="5">
        <f>IF(O3*FORECAST(P2,B3:O3,B2:O2)&gt;0,FORECAST(P2,B3:O3,B2:O2),O3)*$X$1</f>
        <v>-49.5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104</v>
      </c>
      <c r="B4" s="1">
        <v>-2.0</v>
      </c>
      <c r="C4" s="1">
        <v>6.0</v>
      </c>
      <c r="D4" s="1">
        <v>14.0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553</v>
      </c>
      <c r="B5" s="1">
        <v>0.0</v>
      </c>
      <c r="C5" s="1">
        <v>1.0</v>
      </c>
      <c r="D5" s="1">
        <v>1.0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554</v>
      </c>
      <c r="L7" s="1">
        <f>IF(P3*FORECAST(P2,B3:P3,B2:P2)&gt;0,FORECAST(P2,B3:P3,B2:P2),O3)*$X$1 * (1+0.02)/(0.0789-0.02)</f>
        <v>-857.2156197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555</v>
      </c>
      <c r="L8" s="6">
        <f t="array" ref="L8">NPV(0.0789,F3:P3)</f>
        <v>-293.3617158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556</v>
      </c>
      <c r="L9" s="6">
        <f t="array" ref="L9">NPV(0.0789,F16:P16)</f>
        <v>-371.7893557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557</v>
      </c>
      <c r="L10" s="6">
        <f>L8 + L9</f>
        <v>-665.1510716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105</v>
      </c>
      <c r="L11" s="1">
        <v>14.0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558</v>
      </c>
      <c r="L12" s="6">
        <f>L10 - L11</f>
        <v>-679.1510716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559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-679.1510716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(1+0.02)/(0.0789-0.02)</f>
        <v>-857.2156197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-3.0</v>
      </c>
      <c r="C3" s="1">
        <v>-3.0</v>
      </c>
      <c r="D3" s="1">
        <v>-9.0</v>
      </c>
      <c r="E3" s="1">
        <f>IF(D3*FORECAST(E2,B3:D3,B2:D2)&gt;0,FORECAST(E2,B3:D3,B2:D2),D3)*$X$1</f>
        <v>-11</v>
      </c>
      <c r="F3" s="1">
        <f>IF(E3*FORECAST(F2,B3:E3,B2:E2)&gt;0,FORECAST(F2,B3:E3,B2:E2),E3)*$X$1</f>
        <v>-14</v>
      </c>
      <c r="G3" s="1">
        <f>IF(F3*FORECAST(G2,B3:F3,B2:F2)&gt;0,FORECAST(G2,B3:F3,B2:F2),F3)*$X$1</f>
        <v>-17</v>
      </c>
      <c r="H3" s="1">
        <f>IF(G3*FORECAST(H2,B3:G3,B2:G2)&gt;0,FORECAST(H2,B3:G3,B2:G2),G3)*$X$1</f>
        <v>-20</v>
      </c>
      <c r="I3" s="1">
        <f>IF(H3*FORECAST(I2,B3:H3,B2:H2)&gt;0,FORECAST(I2,B3:H3,B2:H2),H3)*$X$1</f>
        <v>-23</v>
      </c>
      <c r="J3" s="1">
        <f>IF(I3*FORECAST(J2,B3:I3,B2:I2)&gt;0,FORECAST(J2,B3:I3,B2:I2),I3)*$X$1</f>
        <v>-26</v>
      </c>
      <c r="K3" s="1">
        <f>IF(J3*FORECAST(K2,B3:J3,B2:J2)&gt;0,FORECAST(K2,B3:J3,B2:J2),J3)*$X$1</f>
        <v>-29</v>
      </c>
      <c r="L3" s="5">
        <f>IF(K3*FORECAST(L2,B3:K3,B2:K2)&gt;0,FORECAST(L2,B3:K3,B2:K2),K3)*$X$1</f>
        <v>-32</v>
      </c>
      <c r="M3" s="5">
        <f>IF(L3*FORECAST(M2,B3:L3,B2:L2)&gt;0,FORECAST(M2,B3:L3,B2:L2),L3)*$X$1</f>
        <v>-35</v>
      </c>
      <c r="N3" s="5">
        <f>IF(M3*FORECAST(N2,B3:M3,B2:M2)&gt;0,FORECAST(N2,B3:M3,B2:M2),M3)*$X$1</f>
        <v>-38</v>
      </c>
      <c r="O3" s="5">
        <f>IF(N3*FORECAST(O2,B3:N3,B2:N2)&gt;0,FORECAST(O2,B3:N3,B2:N2),N3)*$X$1</f>
        <v>-41</v>
      </c>
      <c r="P3" s="5">
        <f>IF(O3*FORECAST(P2,B3:O3,B2:O2)&gt;0,FORECAST(P2,B3:O3,B2:O2),O3)*$X$1</f>
        <v>-44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104</v>
      </c>
      <c r="B4" s="1">
        <v>-2.0</v>
      </c>
      <c r="C4" s="1">
        <v>6.0</v>
      </c>
      <c r="D4" s="1">
        <v>14.0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553</v>
      </c>
      <c r="B5" s="1">
        <v>0.0</v>
      </c>
      <c r="C5" s="1">
        <v>1.0</v>
      </c>
      <c r="D5" s="1">
        <v>1.0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554</v>
      </c>
      <c r="L7" s="1">
        <f>IF(P3*FORECAST(P2,B3:P3,B2:P2)&gt;0,FORECAST(P2,B3:P3,B2:P2),O3)*$X$1 * (1+0.02)/(0.0789-0.02)</f>
        <v>-761.9694397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555</v>
      </c>
      <c r="L8" s="6">
        <f t="array" ref="L8">NPV(0.0789,F3:P3)</f>
        <v>-191.9763932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556</v>
      </c>
      <c r="L9" s="6">
        <f t="array" ref="L9">NPV(0.0789,F16:P16)</f>
        <v>-330.4794273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557</v>
      </c>
      <c r="L10" s="6">
        <f>L8 + L9</f>
        <v>-522.4558205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105</v>
      </c>
      <c r="L11" s="1">
        <v>14.0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558</v>
      </c>
      <c r="L12" s="6">
        <f>L10 - L11</f>
        <v>-536.4558205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559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-536.4558205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(1+0.02)/(0.0789-0.02)</f>
        <v>-761.9694397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