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<sst xmlns="http://schemas.openxmlformats.org/spreadsheetml/2006/main" count="170" uniqueCount="145">
  <si>
    <t>ticker</t>
  </si>
  <si>
    <t>CLBR</t>
  </si>
  <si>
    <t>nombre</t>
  </si>
  <si>
    <t>COLOMBIER ACQUISITION COR</t>
  </si>
  <si>
    <t>empresa</t>
  </si>
  <si>
    <t>Investment Holding Companies</t>
  </si>
  <si>
    <t>Open</t>
  </si>
  <si>
    <t>Target Price</t>
  </si>
  <si>
    <t>Valor no disponible</t>
  </si>
  <si>
    <t>Upside</t>
  </si>
  <si>
    <t>No calculado</t>
  </si>
  <si>
    <t>Country</t>
  </si>
  <si>
    <t>No encontrado</t>
  </si>
  <si>
    <t>Market Cap</t>
  </si>
  <si>
    <t>Book Value</t>
  </si>
  <si>
    <t>Pe ratio</t>
  </si>
  <si>
    <t>Dividend Ratio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</si>
  <si>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</si>
  <si>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</si>
  <si>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</si>
  <si>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</si>
  <si>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</si>
  <si>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</si>
  <si>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</si>
  <si>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</si>
  <si>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</si>
  <si>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</si>
  <si>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</si>
  <si>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</si>
  <si>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</si>
  <si>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</si>
  <si>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</si>
  <si>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</si>
  <si>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</si>
  <si>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</si>
  <si>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</si>
  <si>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</si>
  <si>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</si>
  <si>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</si>
  <si>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</si>
  <si>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</si>
  <si>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</si>
  <si>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</si>
  <si>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</si>
  <si>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</si>
  <si>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</si>
  <si>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</si>
  <si>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</si>
  <si>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</si>
  <si>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</si>
  <si>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</si>
  <si>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</si>
  <si>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</si>
  <si>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-0.17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</si>
  <si>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</si>
  <si>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</si>
  <si>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</si>
  <si>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</si>
  <si>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</si>
  <si>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</si>
  <si>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</si>
  <si>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</si>
  <si>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</si>
  <si>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</si>
  <si>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</si>
  <si>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</si>
  <si>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</si>
  <si>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</si>
  <si>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</si>
  <si>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</si>
  <si>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</si>
  <si>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</si>
  <si>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</si>
  <si>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</si>
  <si>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Basic Weighted Average Shares Outstanding</t>
  </si>
  <si>
    <t>Diluted Weighted Average Shares Outstanding</t>
  </si>
  <si>
    <t>EBITA</t>
  </si>
  <si>
    <t>EBIT</t>
  </si>
  <si>
    <t>Normalized Net Income</t>
  </si>
  <si>
    <t>Supplemental Operating Expense Items</t>
  </si>
  <si>
    <t>General and Administrative Expenses</t>
  </si>
  <si>
    <t>Short Term Liquidity</t>
  </si>
  <si>
    <t>Current Ratio</t>
  </si>
  <si>
    <t>7.5</t>
  </si>
  <si>
    <t>Quick Ratio</t>
  </si>
  <si>
    <t>6.3</t>
  </si>
  <si>
    <t>Operating Cash Flow to Current Liabilities</t>
  </si>
  <si>
    <t>-13.28</t>
  </si>
  <si>
    <t>Long Term Solvency</t>
  </si>
  <si>
    <t>Total Liabilities / Total Assets</t>
  </si>
  <si>
    <t>102.06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</si>
  <si>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</si>
  <si>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</si>
  <si>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</si>
  <si>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</si>
  <si>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</si>
  <si>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</si>
  <si>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</si>
  <si>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</si>
  <si>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</si>
  <si>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</si>
  <si>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</si>
  <si>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</si>
  <si>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</si>
  <si>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</si>
  <si>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</si>
  <si>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</si>
  <si>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</si>
  <si>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</si>
  <si>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</si>
  <si>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</si>
  <si>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</si>
  <si>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</si>
  <si>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</si>
  <si>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</si>
  <si>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exchange</t>
  </si>
  <si>
    <t>NYQ</t>
  </si>
  <si>
    <t>quoteType</t>
  </si>
  <si>
    <t>EQUITY</t>
  </si>
  <si>
    <t>symbol</t>
  </si>
  <si>
    <t>underlyingSymbol</t>
  </si>
  <si>
    <t>shortName</t>
  </si>
  <si>
    <t>Colombier Acquisition Corp. II</t>
  </si>
  <si>
    <t>firstTradeDateEpochUtc</t>
  </si>
  <si>
    <t>timeZoneFullName</t>
  </si>
  <si>
    <t>America/New_York</t>
  </si>
  <si>
    <t>timeZoneShortName</t>
  </si>
  <si>
    <t>EST</t>
  </si>
  <si>
    <t>uuid</t>
  </si>
  <si>
    <t>59d5f99f-6ecc-316d-aa3f-f1b32c05eb5a</t>
  </si>
  <si>
    <t>messageBoardId</t>
  </si>
  <si>
    <t>finmb_1858482233</t>
  </si>
  <si>
    <t>gmtOffSetMilliseconds</t>
  </si>
  <si>
    <t>currentPrice</t>
  </si>
  <si>
    <t>recommendationKey</t>
  </si>
  <si>
    <t>none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</si>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</sst>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2.533E8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-3.0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-1.0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-2.0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-680.0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-680.0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-78.0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670.0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18.0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688.0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5.0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-78.0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</v>
      </c>
      <c r="B3" s="1">
        <v>1.0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34</v>
      </c>
      <c r="B4" s="1">
        <v>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</v>
      </c>
      <c r="B5" s="1">
        <v>24.0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</v>
      </c>
      <c r="B6" s="1">
        <v>1.0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</v>
      </c>
      <c r="B7" s="1">
        <v>171.0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</v>
      </c>
      <c r="B8" s="1">
        <v>173.0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</v>
      </c>
      <c r="B10" s="1">
        <v>11.0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</v>
      </c>
      <c r="B11" s="1">
        <v>8.0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</v>
      </c>
      <c r="B12" s="1">
        <v>20.0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</v>
      </c>
      <c r="B13" s="1">
        <v>176.0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</v>
      </c>
      <c r="B14" s="1">
        <v>176.0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</v>
      </c>
      <c r="B15" s="1">
        <v>425.0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</v>
      </c>
      <c r="B16" s="1">
        <v>-3.0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</v>
      </c>
      <c r="B17" s="1">
        <v>-3.0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</v>
      </c>
      <c r="B18" s="1">
        <v>-3.0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</v>
      </c>
      <c r="B19" s="1">
        <v>173.0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</v>
      </c>
      <c r="B21" s="1">
        <v>21.0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</v>
      </c>
      <c r="B22" s="1">
        <v>21.0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52</v>
      </c>
      <c r="B23" s="1" t="s">
        <v>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</v>
      </c>
      <c r="B24" s="1">
        <v>-3.0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55</v>
      </c>
      <c r="B25" s="1" t="s">
        <v>53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56</v>
      </c>
      <c r="B26" s="1" t="s">
        <v>57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58</v>
      </c>
      <c r="B27" s="1">
        <v>-1.0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59</v>
      </c>
      <c r="B28" s="1">
        <v>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60</v>
      </c>
      <c r="B29" s="1">
        <v>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1">
        <v>1.0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-1.0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3.0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1.0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-1.0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-1.0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2023.0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</v>
      </c>
      <c r="B3" s="1" t="s">
        <v>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</v>
      </c>
      <c r="B4" s="1" t="s">
        <v>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</v>
      </c>
      <c r="B5" s="1" t="s">
        <v>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</v>
      </c>
      <c r="B7" s="1" t="s">
        <v>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91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</v>
      </c>
      <c r="B4" s="1">
        <v>11.79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</v>
      </c>
      <c r="B5" s="1">
        <v>11.74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95</v>
      </c>
      <c r="B6" s="1">
        <v>11.5376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96</v>
      </c>
      <c r="B7" s="1">
        <v>11.9216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97</v>
      </c>
      <c r="B8" s="1">
        <v>11.79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98</v>
      </c>
      <c r="B9" s="1">
        <v>11.74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99</v>
      </c>
      <c r="B10" s="1">
        <v>11.5376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</v>
      </c>
      <c r="B11" s="1">
        <v>11.9216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101</v>
      </c>
      <c r="B12" s="1">
        <v>114932.0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102</v>
      </c>
      <c r="B13" s="1">
        <v>114932.0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103</v>
      </c>
      <c r="B14" s="1">
        <v>168437.0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</v>
      </c>
      <c r="B15" s="1">
        <v>297610.0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105</v>
      </c>
      <c r="B16" s="1">
        <v>297610.0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</v>
      </c>
      <c r="B17" s="1">
        <v>800.0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107</v>
      </c>
      <c r="B18" s="1">
        <v>3200.0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108</v>
      </c>
      <c r="B19" s="1">
        <v>2.533E8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109</v>
      </c>
      <c r="B20" s="1">
        <v>9.16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110</v>
      </c>
      <c r="B21" s="1">
        <v>12.28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</v>
      </c>
      <c r="B22" s="1">
        <v>10.77942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112</v>
      </c>
      <c r="B23" s="1">
        <v>10.409185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113</v>
      </c>
      <c r="B24" s="1" t="s">
        <v>114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115</v>
      </c>
      <c r="B25" s="1" t="s">
        <v>116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117</v>
      </c>
      <c r="B26" s="1" t="s">
        <v>118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119</v>
      </c>
      <c r="B27" s="1" t="s">
        <v>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120</v>
      </c>
      <c r="B28" s="1" t="s">
        <v>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121</v>
      </c>
      <c r="B29" s="1" t="s">
        <v>122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123</v>
      </c>
      <c r="B30" s="1">
        <v>1.7049834E9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</v>
      </c>
      <c r="B31" s="1" t="s">
        <v>125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126</v>
      </c>
      <c r="B32" s="1" t="s">
        <v>127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</v>
      </c>
      <c r="B33" s="1" t="s">
        <v>129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130</v>
      </c>
      <c r="B34" s="1" t="s">
        <v>131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</v>
      </c>
      <c r="B35" s="1">
        <v>-1.8E7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133</v>
      </c>
      <c r="B36" s="1">
        <v>11.92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134</v>
      </c>
      <c r="B37" s="1" t="s">
        <v>135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2023.0</v>
      </c>
      <c r="C2" s="3">
        <v>2024.0</v>
      </c>
      <c r="D2" s="3">
        <v>2025.0</v>
      </c>
      <c r="E2" s="3">
        <v>2026.0</v>
      </c>
      <c r="F2" s="3">
        <v>2027.0</v>
      </c>
      <c r="G2" s="3">
        <v>2028.0</v>
      </c>
      <c r="H2" s="3">
        <v>2029.0</v>
      </c>
      <c r="I2" s="3">
        <v>2030.0</v>
      </c>
      <c r="J2" s="4">
        <v>2031.0</v>
      </c>
      <c r="K2" s="4">
        <v>2032.0</v>
      </c>
      <c r="L2" s="4">
        <v>2033.0</v>
      </c>
      <c r="M2" s="4">
        <v>2034.0</v>
      </c>
      <c r="N2" s="4">
        <v>2035.0</v>
      </c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137</v>
      </c>
      <c r="B3" s="2"/>
      <c r="C3" s="1" t="str">
        <f>IF(B3*FORECAST(C2,B3,B2)&gt;0,FORECAST(C2,B3,B2),B3)*$X$1</f>
        <v>#N/A</v>
      </c>
      <c r="D3" s="1" t="str">
        <f>IF(C3*FORECAST(D2,B3:C3,B2:C2)&gt;0,FORECAST(D2,B3:C3,B2:C2),C3)*$X$1</f>
        <v>#N/A</v>
      </c>
      <c r="E3" s="1" t="str">
        <f>IF(D3*FORECAST(E2,B3:D3,B2:D2)&gt;0,FORECAST(E2,B3:D3,B2:D2),D3)*$X$1</f>
        <v>#N/A</v>
      </c>
      <c r="F3" s="1" t="str">
        <f>IF(E3*FORECAST(F2,B3:E3,B2:E2)&gt;0,FORECAST(F2,B3:E3,B2:E2),E3)*$X$1</f>
        <v>#N/A</v>
      </c>
      <c r="G3" s="1" t="str">
        <f>IF(F3*FORECAST(G2,B3:F3,B2:F2)&gt;0,FORECAST(G2,B3:F3,B2:F2),F3)*$X$1</f>
        <v>#N/A</v>
      </c>
      <c r="H3" s="1" t="str">
        <f>IF(G3*FORECAST(H2,B3:G3,B2:G2)&gt;0,FORECAST(H2,B3:G3,B2:G2),G3)*$X$1</f>
        <v>#N/A</v>
      </c>
      <c r="I3" s="1" t="str">
        <f>IF(H3*FORECAST(I2,B3:H3,B2:H2)&gt;0,FORECAST(I2,B3:H3,B2:H2),H3)*$X$1</f>
        <v>#N/A</v>
      </c>
      <c r="J3" s="4" t="str">
        <f>IF(I3*FORECAST(J2,B3:I3,B2:I2)&gt;0,FORECAST(J2,B3:I3,B2:I2),I3)*$X$1</f>
        <v>#N/A</v>
      </c>
      <c r="K3" s="4" t="str">
        <f>IF(J3*FORECAST(K2,B3:J3,B2:J2)&gt;0,FORECAST(K2,B3:J3,B2:J2),J3)*$X$1</f>
        <v>#N/A</v>
      </c>
      <c r="L3" s="4" t="str">
        <f>IF(K3*FORECAST(L2,B3:K3,B2:K2)&gt;0,FORECAST(L2,B3:K3,B2:K2),K3)*$X$1</f>
        <v>#N/A</v>
      </c>
      <c r="M3" s="4" t="str">
        <f>IF(L3*FORECAST(M2,B3:L3,B2:L2)&gt;0,FORECAST(M2,B3:L3,B2:L2),L3)*$X$1</f>
        <v>#N/A</v>
      </c>
      <c r="N3" s="4" t="str">
        <f>IF(M3*FORECAST(N2,B3:M3,B2:M2)&gt;0,FORECAST(N2,B3:M3,B2:M2),M3)*$X$1</f>
        <v>#N/A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</v>
      </c>
      <c r="B4" s="1">
        <v>-1.0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</v>
      </c>
      <c r="B5" s="1">
        <v>10.0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</v>
      </c>
      <c r="L7" s="1" t="str">
        <f>IF(N3*FORECAST(N2,B3:N3,B2:N2)&gt;0,FORECAST(N2,B3:N3,B2:N2),M3)*$X$1 * (1+0.02)/(0.0789-0.02)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</v>
      </c>
      <c r="L8" s="1" t="str">
        <f t="array" ref="L8">NPV(0.0789,D3:N3)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</v>
      </c>
      <c r="L9" s="1" t="str">
        <f t="array" ref="L9">NPV(0.0789,D16:N16)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4">
        <v>0.0</v>
      </c>
      <c r="L16" s="4">
        <v>0.0</v>
      </c>
      <c r="M16" s="4">
        <v>0.0</v>
      </c>
      <c r="N16" s="4" t="str">
        <f>IF(N3*FORECAST(N2,B3:N3,B2:N2)&gt;0,FORECAST(N2,B3:N3,B2:N2),M3)*$X$1 * (1+0.02)/(0.0789-0.02)</f>
        <v>#N/A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2023.0</v>
      </c>
      <c r="C2" s="3">
        <v>2024.0</v>
      </c>
      <c r="D2" s="3">
        <v>2025.0</v>
      </c>
      <c r="E2" s="3">
        <v>2026.0</v>
      </c>
      <c r="F2" s="3">
        <v>2027.0</v>
      </c>
      <c r="G2" s="3">
        <v>2028.0</v>
      </c>
      <c r="H2" s="3">
        <v>2029.0</v>
      </c>
      <c r="I2" s="3">
        <v>2030.0</v>
      </c>
      <c r="J2" s="4">
        <v>2031.0</v>
      </c>
      <c r="K2" s="4">
        <v>2032.0</v>
      </c>
      <c r="L2" s="4">
        <v>2033.0</v>
      </c>
      <c r="M2" s="4">
        <v>2034.0</v>
      </c>
      <c r="N2" s="4">
        <v>2035.0</v>
      </c>
      <c r="O2" s="2"/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4">
        <v>1.0</v>
      </c>
      <c r="C3" s="1" t="str">
        <f>IF(B3*FORECAST(C2,B3,B2)&gt;0,FORECAST(C2,B3,B2),B3)*$X$1</f>
        <v>#DIV/0!</v>
      </c>
      <c r="D3" s="1" t="str">
        <f>IF(C3*FORECAST(D2,B3:C3,B2:C2)&gt;0,FORECAST(D2,B3:C3,B2:C2),C3)*$X$1</f>
        <v>#DIV/0!</v>
      </c>
      <c r="E3" s="1" t="str">
        <f>IF(D3*FORECAST(E2,B3:D3,B2:D2)&gt;0,FORECAST(E2,B3:D3,B2:D2),D3)*$X$1</f>
        <v>#DIV/0!</v>
      </c>
      <c r="F3" s="1" t="str">
        <f>IF(E3*FORECAST(F2,B3:E3,B2:E2)&gt;0,FORECAST(F2,B3:E3,B2:E2),E3)*$X$1</f>
        <v>#DIV/0!</v>
      </c>
      <c r="G3" s="1" t="str">
        <f>IF(F3*FORECAST(G2,B3:F3,B2:F2)&gt;0,FORECAST(G2,B3:F3,B2:F2),F3)*$X$1</f>
        <v>#DIV/0!</v>
      </c>
      <c r="H3" s="1" t="str">
        <f>IF(G3*FORECAST(H2,B3:G3,B2:G2)&gt;0,FORECAST(H2,B3:G3,B2:G2),G3)*$X$1</f>
        <v>#DIV/0!</v>
      </c>
      <c r="I3" s="1" t="str">
        <f>IF(H3*FORECAST(I2,B3:H3,B2:H2)&gt;0,FORECAST(I2,B3:H3,B2:H2),H3)*$X$1</f>
        <v>#DIV/0!</v>
      </c>
      <c r="J3" s="4" t="str">
        <f>IF(I3*FORECAST(J2,B3:I3,B2:I2)&gt;0,FORECAST(J2,B3:I3,B2:I2),I3)*$X$1</f>
        <v>#DIV/0!</v>
      </c>
      <c r="K3" s="4" t="str">
        <f>IF(J3*FORECAST(K2,B3:J3,B2:J2)&gt;0,FORECAST(K2,B3:J3,B2:J2),J3)*$X$1</f>
        <v>#DIV/0!</v>
      </c>
      <c r="L3" s="4" t="str">
        <f>IF(K3*FORECAST(L2,B3:K3,B2:K2)&gt;0,FORECAST(L2,B3:K3,B2:K2),K3)*$X$1</f>
        <v>#DIV/0!</v>
      </c>
      <c r="M3" s="4" t="str">
        <f>IF(L3*FORECAST(M2,B3:L3,B2:L2)&gt;0,FORECAST(M2,B3:L3,B2:L2),L3)*$X$1</f>
        <v>#DIV/0!</v>
      </c>
      <c r="N3" s="4" t="str">
        <f>IF(M3*FORECAST(N2,B3:M3,B2:M2)&gt;0,FORECAST(N2,B3:M3,B2:M2),M3)*$X$1</f>
        <v>#DIV/0!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</v>
      </c>
      <c r="B4" s="1">
        <v>-1.0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</v>
      </c>
      <c r="B5" s="1">
        <v>10.0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</v>
      </c>
      <c r="L7" s="1" t="str">
        <f>IF(N3*FORECAST(N2,B3:N3,B2:N2)&gt;0,FORECAST(N2,B3:N3,B2:N2),M3)*$X$1 * (1+0.02)/(0.0789-0.02)</f>
        <v>#DIV/0!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140</v>
      </c>
      <c r="L8" s="1" t="str">
        <f t="array" ref="L8">NPV(0.0789,D3:N3)</f>
        <v>#DIV/0!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</v>
      </c>
      <c r="L9" s="1" t="str">
        <f t="array" ref="L9">NPV(0.0789,D16:N16)</f>
        <v>#DIV/0!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</v>
      </c>
      <c r="L10" s="1" t="str">
        <f>L8 + L9</f>
        <v>#DIV/0!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143</v>
      </c>
      <c r="L12" s="1" t="str">
        <f>L10 - L11</f>
        <v>#DIV/0!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144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4">
        <v>0.0</v>
      </c>
      <c r="L16" s="4">
        <v>0.0</v>
      </c>
      <c r="M16" s="4">
        <v>0.0</v>
      </c>
      <c r="N16" s="4" t="str">
        <f>IF(N3*FORECAST(N2,B3:N3,B2:N2)&gt;0,FORECAST(N2,B3:N3,B2:N2),M3)*$X$1 * (1+0.02)/(0.0789-0.02)</f>
        <v>#DIV/0!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