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<sst xmlns="http://schemas.openxmlformats.org/spreadsheetml/2006/main" count="794" uniqueCount="597">
  <si>
    <t>ticker</t>
  </si>
  <si>
    <t>CGTX</t>
  </si>
  <si>
    <t>nombre</t>
  </si>
  <si>
    <t>COGNITION THERAPEUTICS IN</t>
  </si>
  <si>
    <t>empresa</t>
  </si>
  <si>
    <t>Biotechnology &amp; Medical Research</t>
  </si>
  <si>
    <t>Open</t>
  </si>
  <si>
    <t>Target Price</t>
  </si>
  <si>
    <t>Upside</t>
  </si>
  <si>
    <t>-6498.96%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</si>
  <si>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</si>
  <si>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</si>
  <si>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</si>
  <si>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</si>
  <si>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</si>
  <si>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</si>
  <si>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</si>
  <si>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</si>
  <si>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-42.86%</t>
  </si>
  <si>
    <t>Total Assets Growth</t>
  </si>
  <si>
    <t>0.00%</t>
  </si>
  <si>
    <t>Net Property, Plant and Equipment Growth</t>
  </si>
  <si>
    <t>38.10%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</si>
  <si>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</si>
  <si>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</si>
  <si>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</si>
  <si>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</si>
  <si>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</si>
  <si>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</si>
  <si>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</si>
  <si>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</si>
  <si>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</si>
  <si>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</si>
  <si>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</si>
  <si>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</si>
  <si>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</si>
  <si>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</si>
  <si>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</si>
  <si>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</si>
  <si>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</si>
  <si>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</si>
  <si>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</si>
  <si>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</si>
  <si>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</si>
  <si>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</si>
  <si>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</si>
  <si>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</si>
  <si>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</si>
  <si>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</si>
  <si>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</si>
  <si>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</si>
  <si>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</si>
  <si>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</si>
  <si>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</si>
  <si>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</si>
  <si>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</si>
  <si>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</si>
  <si>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</si>
  <si>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</si>
  <si>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</si>
  <si>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</si>
  <si>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</si>
  <si>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</si>
  <si>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</si>
  <si>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</si>
  <si>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</si>
  <si>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</si>
  <si>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</si>
  <si>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</si>
  <si>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</si>
  <si>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</si>
  <si>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</si>
  <si>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</si>
  <si>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</si>
  <si>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</si>
  <si>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</si>
  <si>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</si>
  <si>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</si>
  <si>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</si>
  <si>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</si>
  <si>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</si>
  <si>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</si>
  <si>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</si>
  <si>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</si>
  <si>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</si>
  <si>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</si>
  <si>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</si>
  <si>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</si>
  <si>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</si>
  <si>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</si>
  <si>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-124.38</t>
  </si>
  <si>
    <t>-126.55</t>
  </si>
  <si>
    <t>2.31</t>
  </si>
  <si>
    <t>1.39</t>
  </si>
  <si>
    <t>0.76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</si>
  <si>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</si>
  <si>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</si>
  <si>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</si>
  <si>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</si>
  <si>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</si>
  <si>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</si>
  <si>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</si>
  <si>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</si>
  <si>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</si>
  <si>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</si>
  <si>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</si>
  <si>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</si>
  <si>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</si>
  <si>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</si>
  <si>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</si>
  <si>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</si>
  <si>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</si>
  <si>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</si>
  <si>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</si>
  <si>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</si>
  <si>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</si>
  <si>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</si>
  <si>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</si>
  <si>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</si>
  <si>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</si>
  <si>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</si>
  <si>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</si>
  <si>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</si>
  <si>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-18.65</t>
  </si>
  <si>
    <t>-23.76</t>
  </si>
  <si>
    <t>-3.13</t>
  </si>
  <si>
    <t>-0.91</t>
  </si>
  <si>
    <t>-0.86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</si>
  <si>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</si>
  <si>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</si>
  <si>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</si>
  <si>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</si>
  <si>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</si>
  <si>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</si>
  <si>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-6.44</t>
  </si>
  <si>
    <t>-9.48</t>
  </si>
  <si>
    <t>-1.46</t>
  </si>
  <si>
    <t>-0.57</t>
  </si>
  <si>
    <t>-0.54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</si>
  <si>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</si>
  <si>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</si>
  <si>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</si>
  <si>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</si>
  <si>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</si>
  <si>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</si>
  <si>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</si>
  <si>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</si>
  <si>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</si>
  <si>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</si>
  <si>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</si>
  <si>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</si>
  <si>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</si>
  <si>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</si>
  <si>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</si>
  <si>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</si>
  <si>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</si>
  <si>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</si>
  <si>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-149.26</t>
  </si>
  <si>
    <t>-53.95</t>
  </si>
  <si>
    <t>-49.69</t>
  </si>
  <si>
    <t>-74.08</t>
  </si>
  <si>
    <t>Return on Total Capital</t>
  </si>
  <si>
    <t>-68.09</t>
  </si>
  <si>
    <t>-58.54</t>
  </si>
  <si>
    <t>-94.02</t>
  </si>
  <si>
    <t>Return On Equity %</t>
  </si>
  <si>
    <t>85.63</t>
  </si>
  <si>
    <t>-60.93</t>
  </si>
  <si>
    <t>-46.76</t>
  </si>
  <si>
    <t>-79.69</t>
  </si>
  <si>
    <t>Return on Common Equity</t>
  </si>
  <si>
    <t>19.07</t>
  </si>
  <si>
    <t>192.16</t>
  </si>
  <si>
    <t>Short Term Liquidity</t>
  </si>
  <si>
    <t>Current Ratio</t>
  </si>
  <si>
    <t>1.94</t>
  </si>
  <si>
    <t>2.13</t>
  </si>
  <si>
    <t>7.5</t>
  </si>
  <si>
    <t>6.11</t>
  </si>
  <si>
    <t>3.37</t>
  </si>
  <si>
    <t>Quick Ratio</t>
  </si>
  <si>
    <t>1.9</t>
  </si>
  <si>
    <t>1.95</t>
  </si>
  <si>
    <t>7.25</t>
  </si>
  <si>
    <t>5.8</t>
  </si>
  <si>
    <t>3.07</t>
  </si>
  <si>
    <t>Operating Cash Flow to Current Liabilities</t>
  </si>
  <si>
    <t>-0.84</t>
  </si>
  <si>
    <t>-1.06</t>
  </si>
  <si>
    <t>-0.46</t>
  </si>
  <si>
    <t>-2.38</t>
  </si>
  <si>
    <t>-1.58</t>
  </si>
  <si>
    <t>Long Term Solvency</t>
  </si>
  <si>
    <t>Total Debt/Equity</t>
  </si>
  <si>
    <t>-125.59</t>
  </si>
  <si>
    <t>-100.3</t>
  </si>
  <si>
    <t>2.32</t>
  </si>
  <si>
    <t>3.67</t>
  </si>
  <si>
    <t>5.06</t>
  </si>
  <si>
    <t>Total Debt / Total Capital</t>
  </si>
  <si>
    <t>490.82</t>
  </si>
  <si>
    <t>2.27</t>
  </si>
  <si>
    <t>3.54</t>
  </si>
  <si>
    <t>4.81</t>
  </si>
  <si>
    <t>LT Debt/Equity</t>
  </si>
  <si>
    <t>-125.51</t>
  </si>
  <si>
    <t>1.73</t>
  </si>
  <si>
    <t>2.12</t>
  </si>
  <si>
    <t>Long-Term Debt / Total Capital</t>
  </si>
  <si>
    <t>490.54</t>
  </si>
  <si>
    <t>1.67</t>
  </si>
  <si>
    <t>2.02</t>
  </si>
  <si>
    <t>Total Liabilities / Total Assets</t>
  </si>
  <si>
    <t>173.67</t>
  </si>
  <si>
    <t>13.3</t>
  </si>
  <si>
    <t>20.18</t>
  </si>
  <si>
    <t>30.4</t>
  </si>
  <si>
    <t>EBIT / Interest Expense</t>
  </si>
  <si>
    <t>-17.41</t>
  </si>
  <si>
    <t>-9.94</t>
  </si>
  <si>
    <t>-32.02</t>
  </si>
  <si>
    <t>EBITDA / Interest Expense</t>
  </si>
  <si>
    <t>-17.33</t>
  </si>
  <si>
    <t>-9.89</t>
  </si>
  <si>
    <t>-31.92</t>
  </si>
  <si>
    <t>(EBITDA - Capex) / Interest Expense</t>
  </si>
  <si>
    <t>-17.47</t>
  </si>
  <si>
    <t>-31.95</t>
  </si>
  <si>
    <t>Total Debt / EBITDA</t>
  </si>
  <si>
    <t>-0.39</t>
  </si>
  <si>
    <t>-0.74</t>
  </si>
  <si>
    <t>-0.04</t>
  </si>
  <si>
    <t>-0.03</t>
  </si>
  <si>
    <t>-0.02</t>
  </si>
  <si>
    <t>Net Debt / EBITDA</t>
  </si>
  <si>
    <t>-0.23</t>
  </si>
  <si>
    <t>-0.44</t>
  </si>
  <si>
    <t>1.88</t>
  </si>
  <si>
    <t>0.93</t>
  </si>
  <si>
    <t>0.57</t>
  </si>
  <si>
    <t>Total Debt / (EBITDA - Capex)</t>
  </si>
  <si>
    <t>Net Debt / (EBITDA - Capex)</t>
  </si>
  <si>
    <t>-0.22</t>
  </si>
  <si>
    <t>0.92</t>
  </si>
  <si>
    <t>Growth Over Prior Year</t>
  </si>
  <si>
    <t>EBITDA, 1 Yr. Growth %</t>
  </si>
  <si>
    <t>-2.48</t>
  </si>
  <si>
    <t>64.68</t>
  </si>
  <si>
    <t>52.49</t>
  </si>
  <si>
    <t>16.47</t>
  </si>
  <si>
    <t>EBITA, 1 Yr. Growth %</t>
  </si>
  <si>
    <t>64.29</t>
  </si>
  <si>
    <t>52.29</t>
  </si>
  <si>
    <t>EBIT, 1 Yr. Growth %</t>
  </si>
  <si>
    <t>Earnings From Cont. Operations, 1 Yr. Growth %</t>
  </si>
  <si>
    <t>61.9</t>
  </si>
  <si>
    <t>49.46</t>
  </si>
  <si>
    <t>82.63</t>
  </si>
  <si>
    <t>20.52</t>
  </si>
  <si>
    <t>Net Income, 1 Yr. Growth %</t>
  </si>
  <si>
    <t>Normalized Net Income, 1 Yr. Growth %</t>
  </si>
  <si>
    <t>59.23</t>
  </si>
  <si>
    <t>57.7</t>
  </si>
  <si>
    <t>75.98</t>
  </si>
  <si>
    <t>Diluted EPS Before Extra, 1 Yr. Growth %</t>
  </si>
  <si>
    <t>27.37</t>
  </si>
  <si>
    <t>-86.83</t>
  </si>
  <si>
    <t>-70.93</t>
  </si>
  <si>
    <t>-5.49</t>
  </si>
  <si>
    <t>Net Property, Plant and Equip., 1 Yr. Growth %</t>
  </si>
  <si>
    <t>-29.43</t>
  </si>
  <si>
    <t>-31.28</t>
  </si>
  <si>
    <t>621.38</t>
  </si>
  <si>
    <t>-10.04</t>
  </si>
  <si>
    <t>Total Assets, 1 Yr. Growth %</t>
  </si>
  <si>
    <t>-4.56</t>
  </si>
  <si>
    <t>730.69</t>
  </si>
  <si>
    <t>-14.73</t>
  </si>
  <si>
    <t>-30.27</t>
  </si>
  <si>
    <t>Tangible Book Value, 1 Yr. Growth %</t>
  </si>
  <si>
    <t>16.71</t>
  </si>
  <si>
    <t>-175.2</t>
  </si>
  <si>
    <t>-21.5</t>
  </si>
  <si>
    <t>-39.19</t>
  </si>
  <si>
    <t>Common Equity, 1 Yr. Growth %</t>
  </si>
  <si>
    <t>Cash From Operations, 1 Yr. Growth %</t>
  </si>
  <si>
    <t>10.81</t>
  </si>
  <si>
    <t>5.77</t>
  </si>
  <si>
    <t>410.41</t>
  </si>
  <si>
    <t>-13.57</t>
  </si>
  <si>
    <t>Capital Expenditures, 1 Yr. Growth %</t>
  </si>
  <si>
    <t>-93.06</t>
  </si>
  <si>
    <t>533.33</t>
  </si>
  <si>
    <t>-14.04</t>
  </si>
  <si>
    <t>Levered Free Cash Flow, 1 Yr. Growth %</t>
  </si>
  <si>
    <t>41.12</t>
  </si>
  <si>
    <t>144.62</t>
  </si>
  <si>
    <t>-12.3</t>
  </si>
  <si>
    <t>Unlevered Free Cash Flow, 1 Yr. Growth %</t>
  </si>
  <si>
    <t>43.44</t>
  </si>
  <si>
    <t>148.51</t>
  </si>
  <si>
    <t>Compound Annual Growth Rate Over Two Years</t>
  </si>
  <si>
    <t>EBITDA, 2 Yr. CAGR %</t>
  </si>
  <si>
    <t>26.72</t>
  </si>
  <si>
    <t>58.47</t>
  </si>
  <si>
    <t>33.27</t>
  </si>
  <si>
    <t>EBITA, 2 Yr. CAGR %</t>
  </si>
  <si>
    <t>26.64</t>
  </si>
  <si>
    <t>58.17</t>
  </si>
  <si>
    <t>33.18</t>
  </si>
  <si>
    <t>EBIT, 2 Yr. CAGR %</t>
  </si>
  <si>
    <t>Earnings From Cont. Operations, 2 Yr. CAGR %</t>
  </si>
  <si>
    <t>55.55</t>
  </si>
  <si>
    <t>65.21</t>
  </si>
  <si>
    <t>48.36</t>
  </si>
  <si>
    <t>Net Income, 2 Yr. CAGR %</t>
  </si>
  <si>
    <t>Normalized Net Income, 2 Yr. CAGR %</t>
  </si>
  <si>
    <t>66.59</t>
  </si>
  <si>
    <t>45.63</t>
  </si>
  <si>
    <t>Diluted EPS Before Extra, 2 Yr. CAGR %</t>
  </si>
  <si>
    <t>-59.04</t>
  </si>
  <si>
    <t>-80.43</t>
  </si>
  <si>
    <t>-47.58</t>
  </si>
  <si>
    <t>Net Property, Plant and Equip., 2 Yr. CAGR %</t>
  </si>
  <si>
    <t>-30.36</t>
  </si>
  <si>
    <t>122.65</t>
  </si>
  <si>
    <t>154.75</t>
  </si>
  <si>
    <t>Total Assets, 2 Yr. CAGR %</t>
  </si>
  <si>
    <t>181.57</t>
  </si>
  <si>
    <t>166.14</t>
  </si>
  <si>
    <t>-22.89</t>
  </si>
  <si>
    <t>Tangible Book Value, 2 Yr. CAGR %</t>
  </si>
  <si>
    <t>-6.32</t>
  </si>
  <si>
    <t>-23.17</t>
  </si>
  <si>
    <t>-30.91</t>
  </si>
  <si>
    <t>Common Equity, 2 Yr. CAGR %</t>
  </si>
  <si>
    <t>Cash From Operations, 2 Yr. CAGR %</t>
  </si>
  <si>
    <t>8.26</t>
  </si>
  <si>
    <t>132.35</t>
  </si>
  <si>
    <t>110.03</t>
  </si>
  <si>
    <t>Capital Expenditures, 2 Yr. CAGR %</t>
  </si>
  <si>
    <t>-56.7</t>
  </si>
  <si>
    <t>313.52</t>
  </si>
  <si>
    <t>133.33</t>
  </si>
  <si>
    <t>Levered Free Cash Flow, 2 Yr. CAGR %</t>
  </si>
  <si>
    <t>76.28</t>
  </si>
  <si>
    <t>46.47</t>
  </si>
  <si>
    <t>Unlevered Free Cash Flow, 2 Yr. CAGR %</t>
  </si>
  <si>
    <t>78.98</t>
  </si>
  <si>
    <t>47.62</t>
  </si>
  <si>
    <t>Compound Annual Growth Rate Over Three Years</t>
  </si>
  <si>
    <t>EBITDA, 3 Yr. CAGR %</t>
  </si>
  <si>
    <t>34.79</t>
  </si>
  <si>
    <t>43.01</t>
  </si>
  <si>
    <t>EBITA, 3 Yr. CAGR %</t>
  </si>
  <si>
    <t>34.67</t>
  </si>
  <si>
    <t>42.83</t>
  </si>
  <si>
    <t>EBIT, 3 Yr. CAGR %</t>
  </si>
  <si>
    <t>Earnings From Cont. Operations, 3 Yr. CAGR %</t>
  </si>
  <si>
    <t>64.1</t>
  </si>
  <si>
    <t>48.73</t>
  </si>
  <si>
    <t>Net Income, 3 Yr. CAGR %</t>
  </si>
  <si>
    <t>Normalized Net Income, 3 Yr. CAGR %</t>
  </si>
  <si>
    <t>49.55</t>
  </si>
  <si>
    <t>Diluted EPS Before Extra, 3 Yr. CAGR %</t>
  </si>
  <si>
    <t>-63.46</t>
  </si>
  <si>
    <t>-66.92</t>
  </si>
  <si>
    <t>Net Property, Plant and Equip., 3 Yr. CAGR %</t>
  </si>
  <si>
    <t>51.81</t>
  </si>
  <si>
    <t>64.6</t>
  </si>
  <si>
    <t>Total Assets, 3 Yr. CAGR %</t>
  </si>
  <si>
    <t>89.08</t>
  </si>
  <si>
    <t>70.3</t>
  </si>
  <si>
    <t>Tangible Book Value, 3 Yr. CAGR %</t>
  </si>
  <si>
    <t>-11.68</t>
  </si>
  <si>
    <t>-28.93</t>
  </si>
  <si>
    <t>Common Equity, 3 Yr. CAGR %</t>
  </si>
  <si>
    <t>Cash From Operations, 3 Yr. CAGR %</t>
  </si>
  <si>
    <t>81.53</t>
  </si>
  <si>
    <t>67.1</t>
  </si>
  <si>
    <t>Capital Expenditures, 3 Yr. CAGR %</t>
  </si>
  <si>
    <t>5.9</t>
  </si>
  <si>
    <t>144.97</t>
  </si>
  <si>
    <t>Levered Free Cash Flow, 3 Yr. CAGR %</t>
  </si>
  <si>
    <t>39.68</t>
  </si>
  <si>
    <t>Unlevered Free Cash Flow, 3 Yr. CAGR %</t>
  </si>
  <si>
    <t>41.1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</si>
  <si>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</si>
  <si>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</si>
  <si>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</si>
  <si>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</si>
  <si>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</si>
  <si>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</si>
  <si>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</si>
  <si>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139.3</t>
  </si>
  <si>
    <t>60.88</t>
  </si>
  <si>
    <t>59.43</t>
  </si>
  <si>
    <t>31.61</t>
  </si>
  <si>
    <t>-</t>
  </si>
  <si>
    <t>Change</t>
  </si>
  <si>
    <t>-56.29%</t>
  </si>
  <si>
    <t>-2.39%</t>
  </si>
  <si>
    <t>-46.8%</t>
  </si>
  <si>
    <t>0%</t>
  </si>
  <si>
    <t>Enterprise Value (EV)</t>
  </si>
  <si>
    <t>P/E ratio</t>
  </si>
  <si>
    <t>-2.02x</t>
  </si>
  <si>
    <t>-2.31x</t>
  </si>
  <si>
    <t>-2.15x</t>
  </si>
  <si>
    <t>-0.89x</t>
  </si>
  <si>
    <t>-1.01x</t>
  </si>
  <si>
    <t>-0.48x</t>
  </si>
  <si>
    <t>PBR</t>
  </si>
  <si>
    <t>PEG</t>
  </si>
  <si>
    <t>0x</t>
  </si>
  <si>
    <t>0.39x</t>
  </si>
  <si>
    <t>1.28x</t>
  </si>
  <si>
    <t>0.1x</t>
  </si>
  <si>
    <t>-0x</t>
  </si>
  <si>
    <t>Capitalization / Revenue</t>
  </si>
  <si>
    <t>EV / Revenue</t>
  </si>
  <si>
    <t>EV / EBITDA</t>
  </si>
  <si>
    <t>EV / EBIT</t>
  </si>
  <si>
    <t>-0.54x</t>
  </si>
  <si>
    <t>-0.46x</t>
  </si>
  <si>
    <t>-0.31x</t>
  </si>
  <si>
    <t>EV / FCF</t>
  </si>
  <si>
    <t>-0.55x</t>
  </si>
  <si>
    <t>-0.34x</t>
  </si>
  <si>
    <t>FCF Yield</t>
  </si>
  <si>
    <t>-71.7%</t>
  </si>
  <si>
    <t>-182%</t>
  </si>
  <si>
    <t>-217%</t>
  </si>
  <si>
    <t>-297%</t>
  </si>
  <si>
    <t>Dividend per Share
                                    2</t>
  </si>
  <si>
    <t>Rate of return</t>
  </si>
  <si>
    <t>EPS
                                    2</t>
  </si>
  <si>
    <t>-0.854</t>
  </si>
  <si>
    <t>-0.754</t>
  </si>
  <si>
    <t>Distribution rate</t>
  </si>
  <si>
    <t>Net sales
                                    1</t>
  </si>
  <si>
    <t>EBIT
                                    1</t>
  </si>
  <si>
    <t>-28.6</t>
  </si>
  <si>
    <t>-43.55</t>
  </si>
  <si>
    <t>-50.72</t>
  </si>
  <si>
    <t>-58.38</t>
  </si>
  <si>
    <t>-68.7</t>
  </si>
  <si>
    <t>-100.5</t>
  </si>
  <si>
    <t>Net income
                                    1</t>
  </si>
  <si>
    <t>-16.25</t>
  </si>
  <si>
    <t>-21.4</t>
  </si>
  <si>
    <t>-25.79</t>
  </si>
  <si>
    <t>-35.5</t>
  </si>
  <si>
    <t>-45.03</t>
  </si>
  <si>
    <t>-81.59</t>
  </si>
  <si>
    <t>Reference price
                                    2</t>
  </si>
  <si>
    <t>6.3200</t>
  </si>
  <si>
    <t>2.1000</t>
  </si>
  <si>
    <t>1.8500</t>
  </si>
  <si>
    <t>0.7609</t>
  </si>
  <si>
    <t>Nbr of stocks (in thousands)</t>
  </si>
  <si>
    <t>22,036</t>
  </si>
  <si>
    <t>28,989</t>
  </si>
  <si>
    <t>32,122</t>
  </si>
  <si>
    <t>41,548</t>
  </si>
  <si>
    <t>Announcement Date</t>
  </si>
  <si>
    <t>3/30/22</t>
  </si>
  <si>
    <t>3/23/23</t>
  </si>
  <si>
    <t>3/26/24</t>
  </si>
  <si>
    <t>address1</t>
  </si>
  <si>
    <t>2500 Westchester Ave.</t>
  </si>
  <si>
    <t>city</t>
  </si>
  <si>
    <t>Purchase</t>
  </si>
  <si>
    <t>state</t>
  </si>
  <si>
    <t>NY</t>
  </si>
  <si>
    <t>zip</t>
  </si>
  <si>
    <t>10577</t>
  </si>
  <si>
    <t>country</t>
  </si>
  <si>
    <t>phone</t>
  </si>
  <si>
    <t>412 481 2210</t>
  </si>
  <si>
    <t>website</t>
  </si>
  <si>
    <t>https://www.cogrx.com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</si>
  <si>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</si>
  <si>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</si>
  <si>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</si>
  <si>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</si>
  <si>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</si>
  <si>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</si>
  <si>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</si>
  <si>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</si>
  <si>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</si>
  <si>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</si>
  <si>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</si>
  <si>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Cognition Therapeutics, Inc., a clinical-stage biopharmaceutical company, engages in the discovery and development of small molecule therapeutics targeting age-related degenerative diseases and disorders of the central nervous system and retina. Its lead product candidate is CT1812, an orally delivered molecule modulator designed to penetrate the blood-brain barrier and bind selectively to the S2R complex, which is in Phase 2 clinical trial for the treatment of Alzheimer's disease, as well as geographic atrophy secondary to dry age-related macular degeneration and synucleinopathies, such as dementia with Lewy bodies. The company was incorporated in 2007 and is headquartered in Purchase, New York.</t>
  </si>
  <si>
    <t>fullTimeEmployees</t>
  </si>
  <si>
    <t>companyOfficers</t>
  </si>
  <si>
    <t>[{'maxAge': 1, 'name': 'Ms. Lisa  Ricciardi', 'age': 63, 'title': 'CEO, President &amp; Director', 'yearBorn': 1960, 'fiscalYear': 2023, 'totalPay': 854148, 'exercisedValue': 0, 'unexercisedValue': 559838}, {'maxAge': 1, 'name': 'Mr. John Brendan Doyle', 'age': 46, 'title': 'Chief Financial Officer', 'yearBorn': 1977, 'fiscalYear': 2023, 'totalPay': 414884, 'exercisedValue': 0, 'unexercisedValue': 0}, {'maxAge': 1, 'name': 'Dr. Anthony O. Caggiano M.D., Ph.D.', 'age': 53, 'title': 'Chief Medical Officer and Head of R&amp;D', 'yearBorn': 1970, 'fiscalYear': 2023, 'totalPay': 616275, 'exercisedValue': 0, 'unexercisedValue': 0}, {'maxAge': 1, 'name': 'Dr. Steven A. Weissman Ph.D.', 'title': 'VP &amp; Head of CMC', 'fiscalYear': 2023, 'exercisedValue': 0, 'unexercisedValue': 0}, {'maxAge': 1, 'name': 'Ms. Anita  Cornet', 'title': 'Head of Quality', 'fiscalYear': 2023, 'exercisedValue': 0, 'unexercisedValue': 0}, {'maxAge': 1, 'name': 'Mr. Bobby  Horn', 'title': 'Corporate Controller',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</si>
  <si>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</si>
  <si>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</si>
  <si>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</si>
  <si>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</si>
  <si>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</si>
  <si>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</si>
  <si>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</si>
  <si>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</si>
  <si>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</si>
  <si>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</si>
  <si>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</si>
  <si>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</si>
  <si>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</si>
  <si>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</si>
  <si>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</si>
  <si>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</si>
  <si>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</si>
  <si>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</si>
  <si>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</si>
  <si>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</si>
  <si>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</si>
  <si>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</si>
  <si>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</si>
  <si>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</si>
  <si>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</si>
  <si>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</si>
  <si>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</si>
  <si>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</si>
  <si>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</si>
  <si>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</si>
  <si>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</si>
  <si>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</si>
  <si>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</si>
  <si>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</si>
  <si>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</si>
  <si>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</si>
  <si>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</si>
  <si>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</si>
  <si>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</si>
  <si>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</si>
  <si>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</si>
  <si>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</si>
  <si>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</si>
  <si>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</si>
  <si>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</si>
  <si>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</si>
  <si>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</si>
  <si>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</si>
  <si>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</si>
  <si>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</si>
  <si>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</si>
  <si>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</si>
  <si>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</si>
  <si>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</si>
  <si>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</si>
  <si>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</si>
  <si>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</si>
  <si>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</si>
  <si>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</si>
  <si>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</si>
  <si>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Cognition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</si>
  <si>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</si>
  <si>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</si>
  <si>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</si>
  <si>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</si>
  <si>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</si>
  <si>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</si>
  <si>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</si>
  <si>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a940fdf5-8e87-319f-94b8-efcb91259f97</t>
  </si>
  <si>
    <t>messageBoardId</t>
  </si>
  <si>
    <t>finmb_39366358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</si>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</sst>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g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0.7613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-48.71526162560431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3.1613874E7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-0.94521743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-4.0</v>
      </c>
      <c r="C2" s="1">
        <v>-7.0</v>
      </c>
      <c r="D2" s="1">
        <v>-11.0</v>
      </c>
      <c r="E2" s="1">
        <v>-21.0</v>
      </c>
      <c r="F2" s="1">
        <v>-25.0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8.0</v>
      </c>
      <c r="C3" s="1">
        <v>9.0</v>
      </c>
      <c r="D3" s="1">
        <v>9.0</v>
      </c>
      <c r="E3" s="1">
        <v>23.0</v>
      </c>
      <c r="F3" s="1">
        <v>25.0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8.0</v>
      </c>
      <c r="C4" s="1">
        <v>9.0</v>
      </c>
      <c r="D4" s="1">
        <v>9.0</v>
      </c>
      <c r="E4" s="1">
        <v>23.0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49.0</v>
      </c>
      <c r="C5" s="1">
        <v>83.0</v>
      </c>
      <c r="D5" s="1">
        <v>38.0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36.0</v>
      </c>
      <c r="C6" s="1">
        <v>47.0</v>
      </c>
      <c r="D6" s="1">
        <v>5.0</v>
      </c>
      <c r="E6" s="1">
        <v>3.0</v>
      </c>
      <c r="F6" s="1">
        <v>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23.0</v>
      </c>
      <c r="C7" s="1">
        <v>-7.0</v>
      </c>
      <c r="D7" s="1">
        <v>-41.0</v>
      </c>
      <c r="E7" s="1">
        <v>0.0</v>
      </c>
      <c r="F7" s="1">
        <v>31.0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-1.0</v>
      </c>
      <c r="C8" s="1">
        <v>90.0</v>
      </c>
      <c r="D8" s="1">
        <v>12.0</v>
      </c>
      <c r="E8" s="1">
        <v>46.0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86.0</v>
      </c>
      <c r="C9" s="1">
        <v>-36.0</v>
      </c>
      <c r="D9" s="1">
        <v>2.0</v>
      </c>
      <c r="E9" s="1">
        <v>-1.0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2.0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78.0</v>
      </c>
      <c r="C11" s="1">
        <v>2.0</v>
      </c>
      <c r="D11" s="1">
        <v>55.0</v>
      </c>
      <c r="E11" s="1">
        <v>-2.0</v>
      </c>
      <c r="F11" s="1">
        <v>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-3.0</v>
      </c>
      <c r="C12" s="1">
        <v>-3.0</v>
      </c>
      <c r="D12" s="1">
        <v>-3.0</v>
      </c>
      <c r="E12" s="1">
        <v>-18.0</v>
      </c>
      <c r="F12" s="1">
        <v>-16.0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-14.0</v>
      </c>
      <c r="C13" s="1">
        <v>-1.0</v>
      </c>
      <c r="D13" s="1">
        <v>-2.0</v>
      </c>
      <c r="E13" s="1">
        <v>-17.0</v>
      </c>
      <c r="F13" s="1">
        <v>-14.0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-14.0</v>
      </c>
      <c r="C14" s="1">
        <v>-1.0</v>
      </c>
      <c r="D14" s="1">
        <v>-2.0</v>
      </c>
      <c r="E14" s="1">
        <v>-17.0</v>
      </c>
      <c r="F14" s="1">
        <v>-14.0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2.0</v>
      </c>
      <c r="C15" s="1">
        <v>5.0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2.0</v>
      </c>
      <c r="C16" s="1">
        <v>5.0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-1.0</v>
      </c>
      <c r="F17" s="1">
        <v>-81.0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-5.0</v>
      </c>
      <c r="C18" s="1">
        <v>0.0</v>
      </c>
      <c r="D18" s="1">
        <v>-26.0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-5.0</v>
      </c>
      <c r="C19" s="1">
        <v>0.0</v>
      </c>
      <c r="D19" s="1">
        <v>-26.0</v>
      </c>
      <c r="E19" s="1">
        <v>-1.0</v>
      </c>
      <c r="F19" s="1">
        <v>-81.0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4.0</v>
      </c>
      <c r="D20" s="1">
        <v>61.0</v>
      </c>
      <c r="E20" s="1">
        <v>6.0</v>
      </c>
      <c r="F20" s="1">
        <v>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-3.0</v>
      </c>
      <c r="C21" s="1">
        <v>-9.0</v>
      </c>
      <c r="D21" s="1">
        <v>-7.0</v>
      </c>
      <c r="E21" s="1">
        <v>0.0</v>
      </c>
      <c r="F21" s="1">
        <v>-15.0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2.0</v>
      </c>
      <c r="C22" s="1">
        <v>5.0</v>
      </c>
      <c r="D22" s="1">
        <v>53.0</v>
      </c>
      <c r="E22" s="1">
        <v>5.0</v>
      </c>
      <c r="F22" s="1">
        <v>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-6.0</v>
      </c>
      <c r="C23" s="1">
        <v>-2.0</v>
      </c>
      <c r="D23" s="1">
        <v>-1.0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-50.0</v>
      </c>
      <c r="C24" s="1">
        <v>2.0</v>
      </c>
      <c r="D24" s="1">
        <v>49.0</v>
      </c>
      <c r="E24" s="1">
        <v>-13.0</v>
      </c>
      <c r="F24" s="1">
        <v>-11.0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-8.0</v>
      </c>
      <c r="D26" s="1">
        <v>-11.0</v>
      </c>
      <c r="E26" s="1">
        <v>-26.0</v>
      </c>
      <c r="F26" s="1">
        <v>-23.0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-8.0</v>
      </c>
      <c r="D27" s="1">
        <v>-11.0</v>
      </c>
      <c r="E27" s="1">
        <v>-26.0</v>
      </c>
      <c r="F27" s="1">
        <v>-23.0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-2.0</v>
      </c>
      <c r="D28" s="1">
        <v>-87.0</v>
      </c>
      <c r="E28" s="1">
        <v>2.0</v>
      </c>
      <c r="F28" s="1">
        <v>-4.0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2.0</v>
      </c>
      <c r="C29" s="1">
        <v>5.0</v>
      </c>
      <c r="D29" s="1">
        <v>-26.0</v>
      </c>
      <c r="E29" s="1">
        <v>-1.0</v>
      </c>
      <c r="F29" s="1">
        <v>-81.0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2.0</v>
      </c>
      <c r="C3" s="1">
        <v>5.0</v>
      </c>
      <c r="D3" s="1">
        <v>54.0</v>
      </c>
      <c r="E3" s="1">
        <v>41.0</v>
      </c>
      <c r="F3" s="1">
        <v>29.0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2.0</v>
      </c>
      <c r="C4" s="1">
        <v>5.0</v>
      </c>
      <c r="D4" s="1">
        <v>54.0</v>
      </c>
      <c r="E4" s="1">
        <v>41.0</v>
      </c>
      <c r="F4" s="1">
        <v>29.0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4.0</v>
      </c>
      <c r="C5" s="1">
        <v>1.0</v>
      </c>
      <c r="D5" s="1">
        <v>2.0</v>
      </c>
      <c r="E5" s="1">
        <v>3.0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4.0</v>
      </c>
      <c r="C6" s="1">
        <v>1.0</v>
      </c>
      <c r="D6" s="1">
        <v>2.0</v>
      </c>
      <c r="E6" s="1">
        <v>3.0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11.0</v>
      </c>
      <c r="C7" s="1">
        <v>54.0</v>
      </c>
      <c r="D7" s="1">
        <v>1.0</v>
      </c>
      <c r="E7" s="1">
        <v>2.0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2.0</v>
      </c>
      <c r="C8" s="1">
        <v>2.0</v>
      </c>
      <c r="D8" s="1">
        <v>1.0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7.0</v>
      </c>
      <c r="C9" s="1">
        <v>6.0</v>
      </c>
      <c r="D9" s="1">
        <v>58.0</v>
      </c>
      <c r="E9" s="1">
        <v>47.0</v>
      </c>
      <c r="F9" s="1">
        <v>34.0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97.0</v>
      </c>
      <c r="C10" s="1">
        <v>98.0</v>
      </c>
      <c r="D10" s="1">
        <v>1.0</v>
      </c>
      <c r="E10" s="1">
        <v>2.0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-67.0</v>
      </c>
      <c r="C11" s="1">
        <v>-77.0</v>
      </c>
      <c r="D11" s="1">
        <v>-87.0</v>
      </c>
      <c r="E11" s="1">
        <v>-95.0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29.0</v>
      </c>
      <c r="C12" s="1">
        <v>21.0</v>
      </c>
      <c r="D12" s="1">
        <v>14.0</v>
      </c>
      <c r="E12" s="1">
        <v>1.0</v>
      </c>
      <c r="F12" s="1">
        <v>94.0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0.0</v>
      </c>
      <c r="C13" s="1">
        <v>0.0</v>
      </c>
      <c r="D13" s="1">
        <v>0.0</v>
      </c>
      <c r="E13" s="1">
        <v>1.0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7.0</v>
      </c>
      <c r="C14" s="1">
        <v>7.0</v>
      </c>
      <c r="D14" s="1">
        <v>59.0</v>
      </c>
      <c r="E14" s="1">
        <v>50.0</v>
      </c>
      <c r="F14" s="1">
        <v>35.0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2.0</v>
      </c>
      <c r="C16" s="1">
        <v>2.0</v>
      </c>
      <c r="D16" s="1">
        <v>4.0</v>
      </c>
      <c r="E16" s="1">
        <v>3.0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1.0</v>
      </c>
      <c r="C17" s="1">
        <v>99.0</v>
      </c>
      <c r="D17" s="1">
        <v>1.0</v>
      </c>
      <c r="E17" s="1">
        <v>2.0</v>
      </c>
      <c r="F17" s="1">
        <v>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0.0</v>
      </c>
      <c r="D18" s="1">
        <v>1.0</v>
      </c>
      <c r="E18" s="1">
        <v>63.0</v>
      </c>
      <c r="F18" s="1">
        <v>54.0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0.0</v>
      </c>
      <c r="C19" s="1">
        <v>0.0</v>
      </c>
      <c r="D19" s="1">
        <v>0.0</v>
      </c>
      <c r="E19" s="1">
        <v>14.0</v>
      </c>
      <c r="F19" s="1">
        <v>17.0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0.0</v>
      </c>
      <c r="C20" s="1">
        <v>0.0</v>
      </c>
      <c r="D20" s="1">
        <v>0.0</v>
      </c>
      <c r="E20" s="1">
        <v>1.0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0.0</v>
      </c>
      <c r="C21" s="1">
        <v>25.0</v>
      </c>
      <c r="D21" s="1">
        <v>75.0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3.0</v>
      </c>
      <c r="C22" s="1">
        <v>3.0</v>
      </c>
      <c r="D22" s="1">
        <v>7.0</v>
      </c>
      <c r="E22" s="1">
        <v>7.0</v>
      </c>
      <c r="F22" s="1">
        <v>10.0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6.0</v>
      </c>
      <c r="C23" s="1">
        <v>12.0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0.0</v>
      </c>
      <c r="C24" s="1">
        <v>0.0</v>
      </c>
      <c r="D24" s="1">
        <v>0.0</v>
      </c>
      <c r="E24" s="1">
        <v>69.0</v>
      </c>
      <c r="F24" s="1">
        <v>52.0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0.0</v>
      </c>
      <c r="C25" s="1">
        <v>0.0</v>
      </c>
      <c r="D25" s="1">
        <v>0.0</v>
      </c>
      <c r="E25" s="1">
        <v>1.0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2.0</v>
      </c>
      <c r="C26" s="1">
        <v>3.0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12.0</v>
      </c>
      <c r="C27" s="1">
        <v>19.0</v>
      </c>
      <c r="D27" s="1">
        <v>7.0</v>
      </c>
      <c r="E27" s="1">
        <v>10.0</v>
      </c>
      <c r="F27" s="1">
        <v>10.0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52.0</v>
      </c>
      <c r="C28" s="1">
        <v>55.0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52.0</v>
      </c>
      <c r="C29" s="1">
        <v>55.0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0.0</v>
      </c>
      <c r="C30" s="1">
        <v>0.0</v>
      </c>
      <c r="D30" s="1">
        <v>2.0</v>
      </c>
      <c r="E30" s="1">
        <v>2.0</v>
      </c>
      <c r="F30" s="1">
        <v>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0.0</v>
      </c>
      <c r="C31" s="1">
        <v>22.0</v>
      </c>
      <c r="D31" s="1">
        <v>145.0</v>
      </c>
      <c r="E31" s="1">
        <v>156.0</v>
      </c>
      <c r="F31" s="1">
        <v>166.0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-58.0</v>
      </c>
      <c r="C32" s="1">
        <v>-68.0</v>
      </c>
      <c r="D32" s="1">
        <v>-94.0</v>
      </c>
      <c r="E32" s="1">
        <v>-115.0</v>
      </c>
      <c r="F32" s="1">
        <v>-141.0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-18.0</v>
      </c>
      <c r="C33" s="1">
        <v>-18.0</v>
      </c>
      <c r="D33" s="1">
        <v>-19.0</v>
      </c>
      <c r="E33" s="1">
        <v>-19.0</v>
      </c>
      <c r="F33" s="1">
        <v>-19.0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-58.0</v>
      </c>
      <c r="C34" s="1">
        <v>-68.0</v>
      </c>
      <c r="D34" s="1">
        <v>51.0</v>
      </c>
      <c r="E34" s="1">
        <v>40.0</v>
      </c>
      <c r="F34" s="1">
        <v>24.0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-5.0</v>
      </c>
      <c r="C35" s="1">
        <v>-12.0</v>
      </c>
      <c r="D35" s="1">
        <v>51.0</v>
      </c>
      <c r="E35" s="1">
        <v>40.0</v>
      </c>
      <c r="F35" s="1">
        <v>24.0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7.0</v>
      </c>
      <c r="C36" s="1">
        <v>7.0</v>
      </c>
      <c r="D36" s="1">
        <v>59.0</v>
      </c>
      <c r="E36" s="1">
        <v>50.0</v>
      </c>
      <c r="F36" s="1">
        <v>35.0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47.0</v>
      </c>
      <c r="C38" s="1">
        <v>53.0</v>
      </c>
      <c r="D38" s="1">
        <v>22.0</v>
      </c>
      <c r="E38" s="1">
        <v>29.0</v>
      </c>
      <c r="F38" s="1">
        <v>39.0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47.0</v>
      </c>
      <c r="C39" s="1">
        <v>53.0</v>
      </c>
      <c r="D39" s="1">
        <v>22.0</v>
      </c>
      <c r="E39" s="1">
        <v>28.0</v>
      </c>
      <c r="F39" s="1">
        <v>32.0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 t="s">
        <v>90</v>
      </c>
      <c r="C40" s="1" t="s">
        <v>91</v>
      </c>
      <c r="D40" s="1" t="s">
        <v>92</v>
      </c>
      <c r="E40" s="1" t="s">
        <v>93</v>
      </c>
      <c r="F40" s="1" t="s">
        <v>94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-58.0</v>
      </c>
      <c r="C41" s="1">
        <v>-68.0</v>
      </c>
      <c r="D41" s="1">
        <v>51.0</v>
      </c>
      <c r="E41" s="1">
        <v>40.0</v>
      </c>
      <c r="F41" s="1">
        <v>24.0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 t="s">
        <v>90</v>
      </c>
      <c r="C42" s="1" t="s">
        <v>91</v>
      </c>
      <c r="D42" s="1" t="s">
        <v>92</v>
      </c>
      <c r="E42" s="1" t="s">
        <v>93</v>
      </c>
      <c r="F42" s="1" t="s">
        <v>94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6.0</v>
      </c>
      <c r="C43" s="1">
        <v>12.0</v>
      </c>
      <c r="D43" s="1">
        <v>1.0</v>
      </c>
      <c r="E43" s="1">
        <v>1.0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4.0</v>
      </c>
      <c r="C44" s="1">
        <v>7.0</v>
      </c>
      <c r="D44" s="1">
        <v>-53.0</v>
      </c>
      <c r="E44" s="1">
        <v>-40.0</v>
      </c>
      <c r="F44" s="1">
        <v>-28.0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94.0</v>
      </c>
      <c r="C45" s="1">
        <v>1.0</v>
      </c>
      <c r="D45" s="1">
        <v>1.0</v>
      </c>
      <c r="E45" s="1">
        <v>1.0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97.0</v>
      </c>
      <c r="C47" s="1">
        <v>98.0</v>
      </c>
      <c r="D47" s="1">
        <v>1.0</v>
      </c>
      <c r="E47" s="1">
        <v>1.0</v>
      </c>
      <c r="F47" s="1">
        <v>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0.0</v>
      </c>
      <c r="C48" s="1">
        <v>18.0</v>
      </c>
      <c r="D48" s="1">
        <v>19.0</v>
      </c>
      <c r="E48" s="1">
        <v>22.0</v>
      </c>
      <c r="F48" s="1">
        <v>25.0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>
        <v>0.0</v>
      </c>
      <c r="C49" s="1">
        <v>2.0</v>
      </c>
      <c r="D49" s="1">
        <v>2.0</v>
      </c>
      <c r="E49" s="1">
        <v>3.0</v>
      </c>
      <c r="F49" s="1">
        <v>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3.0</v>
      </c>
      <c r="C2" s="1">
        <v>4.0</v>
      </c>
      <c r="D2" s="1">
        <v>10.0</v>
      </c>
      <c r="E2" s="1">
        <v>13.0</v>
      </c>
      <c r="F2" s="1">
        <v>13.0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14.0</v>
      </c>
      <c r="C3" s="1">
        <v>12.0</v>
      </c>
      <c r="D3" s="1">
        <v>18.0</v>
      </c>
      <c r="E3" s="1">
        <v>30.0</v>
      </c>
      <c r="F3" s="1">
        <v>37.0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17.0</v>
      </c>
      <c r="C4" s="1">
        <v>17.0</v>
      </c>
      <c r="D4" s="1">
        <v>28.0</v>
      </c>
      <c r="E4" s="1">
        <v>43.0</v>
      </c>
      <c r="F4" s="1">
        <v>50.0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-17.0</v>
      </c>
      <c r="C5" s="1">
        <v>-17.0</v>
      </c>
      <c r="D5" s="1">
        <v>-28.0</v>
      </c>
      <c r="E5" s="1">
        <v>-43.0</v>
      </c>
      <c r="F5" s="1">
        <v>-50.0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-1.0</v>
      </c>
      <c r="C6" s="1">
        <v>-1.0</v>
      </c>
      <c r="D6" s="1">
        <v>-89.0</v>
      </c>
      <c r="E6" s="1">
        <v>-2.0</v>
      </c>
      <c r="F6" s="1">
        <v>-2.0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-1.0</v>
      </c>
      <c r="C7" s="1">
        <v>-1.0</v>
      </c>
      <c r="D7" s="1">
        <v>-89.0</v>
      </c>
      <c r="E7" s="1">
        <v>-2.0</v>
      </c>
      <c r="F7" s="1">
        <v>-2.0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0.0</v>
      </c>
      <c r="C8" s="1">
        <v>-8.0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14.0</v>
      </c>
      <c r="C9" s="1">
        <v>11.0</v>
      </c>
      <c r="D9" s="1">
        <v>17.0</v>
      </c>
      <c r="E9" s="1">
        <v>22.0</v>
      </c>
      <c r="F9" s="1">
        <v>24.0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-4.0</v>
      </c>
      <c r="C10" s="1">
        <v>-7.0</v>
      </c>
      <c r="D10" s="1">
        <v>-12.0</v>
      </c>
      <c r="E10" s="1">
        <v>-21.0</v>
      </c>
      <c r="F10" s="1">
        <v>-25.0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0.0</v>
      </c>
      <c r="C11" s="1">
        <v>-12.0</v>
      </c>
      <c r="D11" s="1">
        <v>44.0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-4.0</v>
      </c>
      <c r="C12" s="1">
        <v>-7.0</v>
      </c>
      <c r="D12" s="1">
        <v>-11.0</v>
      </c>
      <c r="E12" s="1">
        <v>-21.0</v>
      </c>
      <c r="F12" s="1">
        <v>-25.0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-4.0</v>
      </c>
      <c r="C13" s="1">
        <v>-7.0</v>
      </c>
      <c r="D13" s="1">
        <v>-11.0</v>
      </c>
      <c r="E13" s="1">
        <v>-21.0</v>
      </c>
      <c r="F13" s="1">
        <v>-25.0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-4.0</v>
      </c>
      <c r="C14" s="1">
        <v>-7.0</v>
      </c>
      <c r="D14" s="1">
        <v>-11.0</v>
      </c>
      <c r="E14" s="1">
        <v>-21.0</v>
      </c>
      <c r="F14" s="1">
        <v>-25.0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-4.0</v>
      </c>
      <c r="C15" s="1">
        <v>-7.0</v>
      </c>
      <c r="D15" s="1">
        <v>-11.0</v>
      </c>
      <c r="E15" s="1">
        <v>-21.0</v>
      </c>
      <c r="F15" s="1">
        <v>-25.0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3.0</v>
      </c>
      <c r="C16" s="1">
        <v>4.0</v>
      </c>
      <c r="D16" s="1">
        <v>4.0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-8.0</v>
      </c>
      <c r="C17" s="1">
        <v>-12.0</v>
      </c>
      <c r="D17" s="1">
        <v>-16.0</v>
      </c>
      <c r="E17" s="1">
        <v>-21.0</v>
      </c>
      <c r="F17" s="1">
        <v>-25.0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-8.0</v>
      </c>
      <c r="C18" s="1">
        <v>-12.0</v>
      </c>
      <c r="D18" s="1">
        <v>-16.0</v>
      </c>
      <c r="E18" s="1">
        <v>-21.0</v>
      </c>
      <c r="F18" s="1">
        <v>-25.0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 t="s">
        <v>123</v>
      </c>
      <c r="C20" s="1" t="s">
        <v>124</v>
      </c>
      <c r="D20" s="1" t="s">
        <v>125</v>
      </c>
      <c r="E20" s="1" t="s">
        <v>126</v>
      </c>
      <c r="F20" s="1" t="s">
        <v>127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 t="s">
        <v>123</v>
      </c>
      <c r="C21" s="1" t="s">
        <v>124</v>
      </c>
      <c r="D21" s="1" t="s">
        <v>125</v>
      </c>
      <c r="E21" s="1" t="s">
        <v>126</v>
      </c>
      <c r="F21" s="1" t="s">
        <v>127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47.0</v>
      </c>
      <c r="C22" s="1">
        <v>50.0</v>
      </c>
      <c r="D22" s="1">
        <v>5.0</v>
      </c>
      <c r="E22" s="1">
        <v>23.0</v>
      </c>
      <c r="F22" s="1">
        <v>30.0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 t="s">
        <v>123</v>
      </c>
      <c r="C23" s="1" t="s">
        <v>124</v>
      </c>
      <c r="D23" s="1" t="s">
        <v>125</v>
      </c>
      <c r="E23" s="1" t="s">
        <v>126</v>
      </c>
      <c r="F23" s="1" t="s">
        <v>127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 t="s">
        <v>123</v>
      </c>
      <c r="C24" s="1" t="s">
        <v>124</v>
      </c>
      <c r="D24" s="1" t="s">
        <v>125</v>
      </c>
      <c r="E24" s="1" t="s">
        <v>126</v>
      </c>
      <c r="F24" s="1" t="s">
        <v>127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</v>
      </c>
      <c r="B25" s="1">
        <v>47.0</v>
      </c>
      <c r="C25" s="1">
        <v>50.0</v>
      </c>
      <c r="D25" s="1">
        <v>5.0</v>
      </c>
      <c r="E25" s="1">
        <v>23.0</v>
      </c>
      <c r="F25" s="1">
        <v>30.0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</v>
      </c>
      <c r="B26" s="1" t="s">
        <v>134</v>
      </c>
      <c r="C26" s="1" t="s">
        <v>135</v>
      </c>
      <c r="D26" s="1" t="s">
        <v>136</v>
      </c>
      <c r="E26" s="1" t="s">
        <v>137</v>
      </c>
      <c r="F26" s="1" t="s">
        <v>138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 t="s">
        <v>134</v>
      </c>
      <c r="C27" s="1" t="s">
        <v>135</v>
      </c>
      <c r="D27" s="1" t="s">
        <v>136</v>
      </c>
      <c r="E27" s="1" t="s">
        <v>137</v>
      </c>
      <c r="F27" s="1" t="s">
        <v>138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-17.0</v>
      </c>
      <c r="C29" s="1">
        <v>-17.0</v>
      </c>
      <c r="D29" s="1">
        <v>-28.0</v>
      </c>
      <c r="E29" s="1">
        <v>-43.0</v>
      </c>
      <c r="F29" s="1">
        <v>-50.0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-17.0</v>
      </c>
      <c r="C30" s="1">
        <v>-17.0</v>
      </c>
      <c r="D30" s="1">
        <v>-28.0</v>
      </c>
      <c r="E30" s="1">
        <v>-43.0</v>
      </c>
      <c r="F30" s="1">
        <v>-50.0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-17.0</v>
      </c>
      <c r="C31" s="1">
        <v>-17.0</v>
      </c>
      <c r="D31" s="1">
        <v>-28.0</v>
      </c>
      <c r="E31" s="1">
        <v>-43.0</v>
      </c>
      <c r="F31" s="1">
        <v>-50.0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-17.0</v>
      </c>
      <c r="C32" s="1">
        <v>-17.0</v>
      </c>
      <c r="D32" s="1">
        <v>-28.0</v>
      </c>
      <c r="E32" s="1">
        <v>-43.0</v>
      </c>
      <c r="F32" s="1">
        <v>-50.0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-3.0</v>
      </c>
      <c r="C33" s="1">
        <v>-4.0</v>
      </c>
      <c r="D33" s="1">
        <v>-7.0</v>
      </c>
      <c r="E33" s="1">
        <v>-13.0</v>
      </c>
      <c r="F33" s="1">
        <v>-16.0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1.0</v>
      </c>
      <c r="C34" s="1">
        <v>1.0</v>
      </c>
      <c r="D34" s="1">
        <v>89.0</v>
      </c>
      <c r="E34" s="1">
        <v>2.0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3.0</v>
      </c>
      <c r="C36" s="1">
        <v>4.0</v>
      </c>
      <c r="D36" s="1">
        <v>10.0</v>
      </c>
      <c r="E36" s="1">
        <v>13.0</v>
      </c>
      <c r="F36" s="1">
        <v>13.0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14.0</v>
      </c>
      <c r="C37" s="1">
        <v>12.0</v>
      </c>
      <c r="D37" s="1">
        <v>18.0</v>
      </c>
      <c r="E37" s="1">
        <v>30.0</v>
      </c>
      <c r="F37" s="1">
        <v>37.0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11.0</v>
      </c>
      <c r="C38" s="1">
        <v>17.0</v>
      </c>
      <c r="D38" s="1">
        <v>16.0</v>
      </c>
      <c r="E38" s="1">
        <v>20.0</v>
      </c>
      <c r="F38" s="1">
        <v>21.0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1">
        <v>0.0</v>
      </c>
      <c r="C39" s="1">
        <v>25.0</v>
      </c>
      <c r="D39" s="1">
        <v>16.0</v>
      </c>
      <c r="E39" s="1">
        <v>0.0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1">
        <v>0.0</v>
      </c>
      <c r="C40" s="1">
        <v>-7.0</v>
      </c>
      <c r="D40" s="1">
        <v>0.0</v>
      </c>
      <c r="E40" s="1">
        <v>0.0</v>
      </c>
      <c r="F40" s="1">
        <v>18.0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17.0</v>
      </c>
      <c r="C41" s="1">
        <v>21.0</v>
      </c>
      <c r="D41" s="1">
        <v>87.0</v>
      </c>
      <c r="E41" s="1">
        <v>52.0</v>
      </c>
      <c r="F41" s="1">
        <v>67.0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18.0</v>
      </c>
      <c r="C42" s="1">
        <v>25.0</v>
      </c>
      <c r="D42" s="1">
        <v>4.0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1">
        <v>36.0</v>
      </c>
      <c r="C43" s="1">
        <v>47.0</v>
      </c>
      <c r="D43" s="1">
        <v>5.0</v>
      </c>
      <c r="E43" s="1">
        <v>3.0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 t="s">
        <v>157</v>
      </c>
      <c r="D3" s="1" t="s">
        <v>158</v>
      </c>
      <c r="E3" s="1" t="s">
        <v>159</v>
      </c>
      <c r="F3" s="1" t="s">
        <v>160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>
        <v>0.0</v>
      </c>
      <c r="D4" s="1" t="s">
        <v>162</v>
      </c>
      <c r="E4" s="1" t="s">
        <v>163</v>
      </c>
      <c r="F4" s="1" t="s">
        <v>164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0.0</v>
      </c>
      <c r="C5" s="1" t="s">
        <v>166</v>
      </c>
      <c r="D5" s="1" t="s">
        <v>167</v>
      </c>
      <c r="E5" s="1" t="s">
        <v>168</v>
      </c>
      <c r="F5" s="1" t="s">
        <v>169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>
        <v>0.0</v>
      </c>
      <c r="C6" s="1" t="s">
        <v>171</v>
      </c>
      <c r="D6" s="1" t="s">
        <v>172</v>
      </c>
      <c r="E6" s="1" t="s">
        <v>168</v>
      </c>
      <c r="F6" s="1" t="s">
        <v>169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174</v>
      </c>
      <c r="B8" s="1" t="s">
        <v>175</v>
      </c>
      <c r="C8" s="1" t="s">
        <v>176</v>
      </c>
      <c r="D8" s="1" t="s">
        <v>177</v>
      </c>
      <c r="E8" s="1" t="s">
        <v>178</v>
      </c>
      <c r="F8" s="1" t="s">
        <v>179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180</v>
      </c>
      <c r="B9" s="1" t="s">
        <v>181</v>
      </c>
      <c r="C9" s="1" t="s">
        <v>182</v>
      </c>
      <c r="D9" s="1" t="s">
        <v>183</v>
      </c>
      <c r="E9" s="1" t="s">
        <v>184</v>
      </c>
      <c r="F9" s="1" t="s">
        <v>185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187</v>
      </c>
      <c r="C10" s="1" t="s">
        <v>188</v>
      </c>
      <c r="D10" s="1" t="s">
        <v>189</v>
      </c>
      <c r="E10" s="1" t="s">
        <v>190</v>
      </c>
      <c r="F10" s="1" t="s">
        <v>191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193</v>
      </c>
      <c r="B12" s="1" t="s">
        <v>194</v>
      </c>
      <c r="C12" s="1" t="s">
        <v>195</v>
      </c>
      <c r="D12" s="1" t="s">
        <v>196</v>
      </c>
      <c r="E12" s="1" t="s">
        <v>197</v>
      </c>
      <c r="F12" s="1" t="s">
        <v>198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199</v>
      </c>
      <c r="B13" s="1" t="s">
        <v>200</v>
      </c>
      <c r="C13" s="1">
        <v>3.0</v>
      </c>
      <c r="D13" s="1" t="s">
        <v>201</v>
      </c>
      <c r="E13" s="1" t="s">
        <v>202</v>
      </c>
      <c r="F13" s="1" t="s">
        <v>203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204</v>
      </c>
      <c r="B14" s="1" t="s">
        <v>205</v>
      </c>
      <c r="C14" s="1" t="s">
        <v>195</v>
      </c>
      <c r="D14" s="1">
        <v>0.0</v>
      </c>
      <c r="E14" s="1" t="s">
        <v>206</v>
      </c>
      <c r="F14" s="1" t="s">
        <v>207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208</v>
      </c>
      <c r="B15" s="1" t="s">
        <v>209</v>
      </c>
      <c r="C15" s="1">
        <v>3.0</v>
      </c>
      <c r="D15" s="1">
        <v>0.0</v>
      </c>
      <c r="E15" s="1" t="s">
        <v>210</v>
      </c>
      <c r="F15" s="1" t="s">
        <v>211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212</v>
      </c>
      <c r="B16" s="1" t="s">
        <v>213</v>
      </c>
      <c r="C16" s="1">
        <v>280.0</v>
      </c>
      <c r="D16" s="1" t="s">
        <v>214</v>
      </c>
      <c r="E16" s="1" t="s">
        <v>215</v>
      </c>
      <c r="F16" s="1" t="s">
        <v>216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217</v>
      </c>
      <c r="B17" s="1" t="s">
        <v>218</v>
      </c>
      <c r="C17" s="1" t="s">
        <v>219</v>
      </c>
      <c r="D17" s="1" t="s">
        <v>220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221</v>
      </c>
      <c r="B18" s="1" t="s">
        <v>222</v>
      </c>
      <c r="C18" s="1" t="s">
        <v>223</v>
      </c>
      <c r="D18" s="1" t="s">
        <v>224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225</v>
      </c>
      <c r="B19" s="1" t="s">
        <v>226</v>
      </c>
      <c r="C19" s="1" t="s">
        <v>223</v>
      </c>
      <c r="D19" s="1" t="s">
        <v>227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228</v>
      </c>
      <c r="B20" s="1" t="s">
        <v>229</v>
      </c>
      <c r="C20" s="1" t="s">
        <v>230</v>
      </c>
      <c r="D20" s="1" t="s">
        <v>231</v>
      </c>
      <c r="E20" s="1" t="s">
        <v>232</v>
      </c>
      <c r="F20" s="1" t="s">
        <v>233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 t="s">
        <v>235</v>
      </c>
      <c r="C21" s="1" t="s">
        <v>236</v>
      </c>
      <c r="D21" s="1" t="s">
        <v>237</v>
      </c>
      <c r="E21" s="1" t="s">
        <v>238</v>
      </c>
      <c r="F21" s="1" t="s">
        <v>239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240</v>
      </c>
      <c r="B22" s="1" t="s">
        <v>229</v>
      </c>
      <c r="C22" s="1" t="s">
        <v>230</v>
      </c>
      <c r="D22" s="1" t="s">
        <v>231</v>
      </c>
      <c r="E22" s="1" t="s">
        <v>232</v>
      </c>
      <c r="F22" s="1" t="s">
        <v>233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241</v>
      </c>
      <c r="B23" s="1" t="s">
        <v>242</v>
      </c>
      <c r="C23" s="1" t="s">
        <v>236</v>
      </c>
      <c r="D23" s="1" t="s">
        <v>237</v>
      </c>
      <c r="E23" s="1" t="s">
        <v>243</v>
      </c>
      <c r="F23" s="1" t="s">
        <v>239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245</v>
      </c>
      <c r="B25" s="1">
        <v>0.0</v>
      </c>
      <c r="C25" s="1" t="s">
        <v>246</v>
      </c>
      <c r="D25" s="1" t="s">
        <v>247</v>
      </c>
      <c r="E25" s="1" t="s">
        <v>248</v>
      </c>
      <c r="F25" s="1" t="s">
        <v>249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250</v>
      </c>
      <c r="B26" s="1">
        <v>0.0</v>
      </c>
      <c r="C26" s="1" t="s">
        <v>190</v>
      </c>
      <c r="D26" s="1" t="s">
        <v>251</v>
      </c>
      <c r="E26" s="1" t="s">
        <v>252</v>
      </c>
      <c r="F26" s="1" t="s">
        <v>249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253</v>
      </c>
      <c r="B27" s="1">
        <v>0.0</v>
      </c>
      <c r="C27" s="1" t="s">
        <v>190</v>
      </c>
      <c r="D27" s="1" t="s">
        <v>251</v>
      </c>
      <c r="E27" s="1" t="s">
        <v>252</v>
      </c>
      <c r="F27" s="1" t="s">
        <v>249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254</v>
      </c>
      <c r="B28" s="1">
        <v>0.0</v>
      </c>
      <c r="C28" s="1" t="s">
        <v>255</v>
      </c>
      <c r="D28" s="1" t="s">
        <v>256</v>
      </c>
      <c r="E28" s="1" t="s">
        <v>257</v>
      </c>
      <c r="F28" s="1" t="s">
        <v>258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259</v>
      </c>
      <c r="B29" s="1">
        <v>0.0</v>
      </c>
      <c r="C29" s="1" t="s">
        <v>255</v>
      </c>
      <c r="D29" s="1" t="s">
        <v>256</v>
      </c>
      <c r="E29" s="1" t="s">
        <v>257</v>
      </c>
      <c r="F29" s="1" t="s">
        <v>258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260</v>
      </c>
      <c r="B30" s="1">
        <v>0.0</v>
      </c>
      <c r="C30" s="1" t="s">
        <v>261</v>
      </c>
      <c r="D30" s="1" t="s">
        <v>262</v>
      </c>
      <c r="E30" s="1" t="s">
        <v>263</v>
      </c>
      <c r="F30" s="1" t="s">
        <v>258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264</v>
      </c>
      <c r="B31" s="1">
        <v>0.0</v>
      </c>
      <c r="C31" s="1" t="s">
        <v>265</v>
      </c>
      <c r="D31" s="1" t="s">
        <v>266</v>
      </c>
      <c r="E31" s="1" t="s">
        <v>267</v>
      </c>
      <c r="F31" s="1" t="s">
        <v>268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269</v>
      </c>
      <c r="B32" s="1">
        <v>0.0</v>
      </c>
      <c r="C32" s="1" t="s">
        <v>270</v>
      </c>
      <c r="D32" s="1" t="s">
        <v>271</v>
      </c>
      <c r="E32" s="1" t="s">
        <v>272</v>
      </c>
      <c r="F32" s="1" t="s">
        <v>273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274</v>
      </c>
      <c r="B33" s="1">
        <v>0.0</v>
      </c>
      <c r="C33" s="1" t="s">
        <v>275</v>
      </c>
      <c r="D33" s="1" t="s">
        <v>276</v>
      </c>
      <c r="E33" s="1" t="s">
        <v>277</v>
      </c>
      <c r="F33" s="1" t="s">
        <v>278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279</v>
      </c>
      <c r="B34" s="1">
        <v>0.0</v>
      </c>
      <c r="C34" s="1" t="s">
        <v>280</v>
      </c>
      <c r="D34" s="1" t="s">
        <v>281</v>
      </c>
      <c r="E34" s="1" t="s">
        <v>282</v>
      </c>
      <c r="F34" s="1" t="s">
        <v>283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284</v>
      </c>
      <c r="B35" s="1">
        <v>0.0</v>
      </c>
      <c r="C35" s="1" t="s">
        <v>280</v>
      </c>
      <c r="D35" s="1" t="s">
        <v>281</v>
      </c>
      <c r="E35" s="1" t="s">
        <v>282</v>
      </c>
      <c r="F35" s="1" t="s">
        <v>283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285</v>
      </c>
      <c r="B36" s="1">
        <v>0.0</v>
      </c>
      <c r="C36" s="1" t="s">
        <v>286</v>
      </c>
      <c r="D36" s="1" t="s">
        <v>287</v>
      </c>
      <c r="E36" s="1" t="s">
        <v>288</v>
      </c>
      <c r="F36" s="1" t="s">
        <v>289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290</v>
      </c>
      <c r="B37" s="1">
        <v>0.0</v>
      </c>
      <c r="C37" s="1" t="s">
        <v>291</v>
      </c>
      <c r="D37" s="1">
        <v>170.0</v>
      </c>
      <c r="E37" s="1" t="s">
        <v>292</v>
      </c>
      <c r="F37" s="1" t="s">
        <v>293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294</v>
      </c>
      <c r="B38" s="1">
        <v>0.0</v>
      </c>
      <c r="C38" s="1">
        <v>0.0</v>
      </c>
      <c r="D38" s="1" t="s">
        <v>295</v>
      </c>
      <c r="E38" s="1" t="s">
        <v>296</v>
      </c>
      <c r="F38" s="1" t="s">
        <v>297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298</v>
      </c>
      <c r="B39" s="1">
        <v>0.0</v>
      </c>
      <c r="C39" s="1">
        <v>0.0</v>
      </c>
      <c r="D39" s="1" t="s">
        <v>299</v>
      </c>
      <c r="E39" s="1" t="s">
        <v>300</v>
      </c>
      <c r="F39" s="1" t="s">
        <v>297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302</v>
      </c>
      <c r="B41" s="1">
        <v>0.0</v>
      </c>
      <c r="C41" s="1">
        <v>0.0</v>
      </c>
      <c r="D41" s="1" t="s">
        <v>303</v>
      </c>
      <c r="E41" s="1" t="s">
        <v>304</v>
      </c>
      <c r="F41" s="1" t="s">
        <v>305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306</v>
      </c>
      <c r="B42" s="1">
        <v>0.0</v>
      </c>
      <c r="C42" s="1">
        <v>0.0</v>
      </c>
      <c r="D42" s="1" t="s">
        <v>307</v>
      </c>
      <c r="E42" s="1" t="s">
        <v>308</v>
      </c>
      <c r="F42" s="1" t="s">
        <v>309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310</v>
      </c>
      <c r="B43" s="1">
        <v>0.0</v>
      </c>
      <c r="C43" s="1">
        <v>0.0</v>
      </c>
      <c r="D43" s="1" t="s">
        <v>307</v>
      </c>
      <c r="E43" s="1" t="s">
        <v>308</v>
      </c>
      <c r="F43" s="1" t="s">
        <v>309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311</v>
      </c>
      <c r="B44" s="1">
        <v>0.0</v>
      </c>
      <c r="C44" s="1">
        <v>0.0</v>
      </c>
      <c r="D44" s="1" t="s">
        <v>312</v>
      </c>
      <c r="E44" s="1" t="s">
        <v>313</v>
      </c>
      <c r="F44" s="1" t="s">
        <v>314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315</v>
      </c>
      <c r="B45" s="1">
        <v>0.0</v>
      </c>
      <c r="C45" s="1">
        <v>0.0</v>
      </c>
      <c r="D45" s="1" t="s">
        <v>312</v>
      </c>
      <c r="E45" s="1" t="s">
        <v>313</v>
      </c>
      <c r="F45" s="1" t="s">
        <v>314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316</v>
      </c>
      <c r="B46" s="1">
        <v>0.0</v>
      </c>
      <c r="C46" s="1">
        <v>0.0</v>
      </c>
      <c r="D46" s="1" t="s">
        <v>304</v>
      </c>
      <c r="E46" s="1" t="s">
        <v>317</v>
      </c>
      <c r="F46" s="1" t="s">
        <v>318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319</v>
      </c>
      <c r="B47" s="1">
        <v>0.0</v>
      </c>
      <c r="C47" s="1">
        <v>0.0</v>
      </c>
      <c r="D47" s="1" t="s">
        <v>320</v>
      </c>
      <c r="E47" s="1" t="s">
        <v>321</v>
      </c>
      <c r="F47" s="1" t="s">
        <v>322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323</v>
      </c>
      <c r="B48" s="1">
        <v>0.0</v>
      </c>
      <c r="C48" s="1">
        <v>0.0</v>
      </c>
      <c r="D48" s="1" t="s">
        <v>324</v>
      </c>
      <c r="E48" s="1" t="s">
        <v>325</v>
      </c>
      <c r="F48" s="1" t="s">
        <v>326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327</v>
      </c>
      <c r="B49" s="1">
        <v>0.0</v>
      </c>
      <c r="C49" s="1">
        <v>0.0</v>
      </c>
      <c r="D49" s="1" t="s">
        <v>328</v>
      </c>
      <c r="E49" s="1" t="s">
        <v>329</v>
      </c>
      <c r="F49" s="1" t="s">
        <v>330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331</v>
      </c>
      <c r="B50" s="1">
        <v>0.0</v>
      </c>
      <c r="C50" s="1">
        <v>0.0</v>
      </c>
      <c r="D50" s="1" t="s">
        <v>332</v>
      </c>
      <c r="E50" s="1" t="s">
        <v>333</v>
      </c>
      <c r="F50" s="1" t="s">
        <v>334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335</v>
      </c>
      <c r="B51" s="1">
        <v>0.0</v>
      </c>
      <c r="C51" s="1">
        <v>0.0</v>
      </c>
      <c r="D51" s="1" t="s">
        <v>332</v>
      </c>
      <c r="E51" s="1" t="s">
        <v>333</v>
      </c>
      <c r="F51" s="1" t="s">
        <v>334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336</v>
      </c>
      <c r="B52" s="1">
        <v>0.0</v>
      </c>
      <c r="C52" s="1">
        <v>0.0</v>
      </c>
      <c r="D52" s="1" t="s">
        <v>337</v>
      </c>
      <c r="E52" s="1" t="s">
        <v>338</v>
      </c>
      <c r="F52" s="1" t="s">
        <v>339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340</v>
      </c>
      <c r="B53" s="1">
        <v>0.0</v>
      </c>
      <c r="C53" s="1">
        <v>0.0</v>
      </c>
      <c r="D53" s="1" t="s">
        <v>341</v>
      </c>
      <c r="E53" s="1" t="s">
        <v>342</v>
      </c>
      <c r="F53" s="1" t="s">
        <v>343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344</v>
      </c>
      <c r="B54" s="1">
        <v>0.0</v>
      </c>
      <c r="C54" s="1">
        <v>0.0</v>
      </c>
      <c r="D54" s="1">
        <v>0.0</v>
      </c>
      <c r="E54" s="1" t="s">
        <v>345</v>
      </c>
      <c r="F54" s="1" t="s">
        <v>346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347</v>
      </c>
      <c r="B55" s="1">
        <v>0.0</v>
      </c>
      <c r="C55" s="1">
        <v>0.0</v>
      </c>
      <c r="D55" s="1">
        <v>0.0</v>
      </c>
      <c r="E55" s="1" t="s">
        <v>348</v>
      </c>
      <c r="F55" s="1" t="s">
        <v>349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351</v>
      </c>
      <c r="B57" s="1">
        <v>0.0</v>
      </c>
      <c r="C57" s="1">
        <v>0.0</v>
      </c>
      <c r="D57" s="1">
        <v>0.0</v>
      </c>
      <c r="E57" s="1" t="s">
        <v>352</v>
      </c>
      <c r="F57" s="1" t="s">
        <v>353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354</v>
      </c>
      <c r="B58" s="1">
        <v>0.0</v>
      </c>
      <c r="C58" s="1">
        <v>0.0</v>
      </c>
      <c r="D58" s="1">
        <v>0.0</v>
      </c>
      <c r="E58" s="1" t="s">
        <v>355</v>
      </c>
      <c r="F58" s="1" t="s">
        <v>356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357</v>
      </c>
      <c r="B59" s="1">
        <v>0.0</v>
      </c>
      <c r="C59" s="1">
        <v>0.0</v>
      </c>
      <c r="D59" s="1">
        <v>0.0</v>
      </c>
      <c r="E59" s="1" t="s">
        <v>355</v>
      </c>
      <c r="F59" s="1" t="s">
        <v>356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358</v>
      </c>
      <c r="B60" s="1">
        <v>0.0</v>
      </c>
      <c r="C60" s="1">
        <v>0.0</v>
      </c>
      <c r="D60" s="1">
        <v>0.0</v>
      </c>
      <c r="E60" s="1" t="s">
        <v>359</v>
      </c>
      <c r="F60" s="1" t="s">
        <v>360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361</v>
      </c>
      <c r="B61" s="1">
        <v>0.0</v>
      </c>
      <c r="C61" s="1">
        <v>0.0</v>
      </c>
      <c r="D61" s="1">
        <v>0.0</v>
      </c>
      <c r="E61" s="1" t="s">
        <v>359</v>
      </c>
      <c r="F61" s="1" t="s">
        <v>360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362</v>
      </c>
      <c r="B62" s="1">
        <v>0.0</v>
      </c>
      <c r="C62" s="1">
        <v>0.0</v>
      </c>
      <c r="D62" s="1">
        <v>0.0</v>
      </c>
      <c r="E62" s="1" t="s">
        <v>359</v>
      </c>
      <c r="F62" s="1" t="s">
        <v>363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364</v>
      </c>
      <c r="B63" s="1">
        <v>0.0</v>
      </c>
      <c r="C63" s="1">
        <v>0.0</v>
      </c>
      <c r="D63" s="1">
        <v>0.0</v>
      </c>
      <c r="E63" s="1" t="s">
        <v>365</v>
      </c>
      <c r="F63" s="1" t="s">
        <v>366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367</v>
      </c>
      <c r="B64" s="1">
        <v>0.0</v>
      </c>
      <c r="C64" s="1">
        <v>0.0</v>
      </c>
      <c r="D64" s="1">
        <v>0.0</v>
      </c>
      <c r="E64" s="1" t="s">
        <v>368</v>
      </c>
      <c r="F64" s="1" t="s">
        <v>369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370</v>
      </c>
      <c r="B65" s="1">
        <v>0.0</v>
      </c>
      <c r="C65" s="1">
        <v>0.0</v>
      </c>
      <c r="D65" s="1">
        <v>0.0</v>
      </c>
      <c r="E65" s="1" t="s">
        <v>371</v>
      </c>
      <c r="F65" s="1" t="s">
        <v>372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373</v>
      </c>
      <c r="B66" s="1">
        <v>0.0</v>
      </c>
      <c r="C66" s="1">
        <v>0.0</v>
      </c>
      <c r="D66" s="1">
        <v>0.0</v>
      </c>
      <c r="E66" s="1" t="s">
        <v>374</v>
      </c>
      <c r="F66" s="1" t="s">
        <v>375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376</v>
      </c>
      <c r="B67" s="1">
        <v>0.0</v>
      </c>
      <c r="C67" s="1">
        <v>0.0</v>
      </c>
      <c r="D67" s="1">
        <v>0.0</v>
      </c>
      <c r="E67" s="1" t="s">
        <v>374</v>
      </c>
      <c r="F67" s="1" t="s">
        <v>375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377</v>
      </c>
      <c r="B68" s="1">
        <v>0.0</v>
      </c>
      <c r="C68" s="1">
        <v>0.0</v>
      </c>
      <c r="D68" s="1">
        <v>0.0</v>
      </c>
      <c r="E68" s="1" t="s">
        <v>378</v>
      </c>
      <c r="F68" s="1" t="s">
        <v>379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380</v>
      </c>
      <c r="B69" s="1">
        <v>0.0</v>
      </c>
      <c r="C69" s="1">
        <v>0.0</v>
      </c>
      <c r="D69" s="1">
        <v>0.0</v>
      </c>
      <c r="E69" s="1" t="s">
        <v>381</v>
      </c>
      <c r="F69" s="1" t="s">
        <v>382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383</v>
      </c>
      <c r="B70" s="1">
        <v>0.0</v>
      </c>
      <c r="C70" s="1">
        <v>0.0</v>
      </c>
      <c r="D70" s="1">
        <v>0.0</v>
      </c>
      <c r="E70" s="1">
        <v>0.0</v>
      </c>
      <c r="F70" s="1" t="s">
        <v>384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385</v>
      </c>
      <c r="B71" s="1">
        <v>0.0</v>
      </c>
      <c r="C71" s="1">
        <v>0.0</v>
      </c>
      <c r="D71" s="1">
        <v>0.0</v>
      </c>
      <c r="E71" s="1">
        <v>0.0</v>
      </c>
      <c r="F71" s="1" t="s">
        <v>386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387</v>
      </c>
      <c r="C1" s="1" t="s">
        <v>388</v>
      </c>
      <c r="D1" s="1" t="s">
        <v>389</v>
      </c>
      <c r="E1" s="1" t="s">
        <v>390</v>
      </c>
      <c r="F1" s="1" t="s">
        <v>391</v>
      </c>
      <c r="G1" s="1" t="s">
        <v>392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393</v>
      </c>
      <c r="B2" s="1" t="s">
        <v>394</v>
      </c>
      <c r="C2" s="1" t="s">
        <v>395</v>
      </c>
      <c r="D2" s="1" t="s">
        <v>396</v>
      </c>
      <c r="E2" s="1" t="s">
        <v>397</v>
      </c>
      <c r="F2" s="1" t="s">
        <v>397</v>
      </c>
      <c r="G2" s="1" t="s">
        <v>398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399</v>
      </c>
      <c r="B3" s="1" t="s">
        <v>398</v>
      </c>
      <c r="C3" s="1" t="s">
        <v>400</v>
      </c>
      <c r="D3" s="1" t="s">
        <v>401</v>
      </c>
      <c r="E3" s="1" t="s">
        <v>402</v>
      </c>
      <c r="F3" s="1" t="s">
        <v>403</v>
      </c>
      <c r="G3" s="1" t="s">
        <v>398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404</v>
      </c>
      <c r="B4" s="1" t="s">
        <v>394</v>
      </c>
      <c r="C4" s="1" t="s">
        <v>395</v>
      </c>
      <c r="D4" s="1" t="s">
        <v>396</v>
      </c>
      <c r="E4" s="1" t="s">
        <v>397</v>
      </c>
      <c r="F4" s="1" t="s">
        <v>397</v>
      </c>
      <c r="G4" s="1" t="s">
        <v>397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399</v>
      </c>
      <c r="B5" s="1" t="s">
        <v>398</v>
      </c>
      <c r="C5" s="1" t="s">
        <v>400</v>
      </c>
      <c r="D5" s="1" t="s">
        <v>401</v>
      </c>
      <c r="E5" s="1" t="s">
        <v>402</v>
      </c>
      <c r="F5" s="1" t="s">
        <v>403</v>
      </c>
      <c r="G5" s="1" t="s">
        <v>403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405</v>
      </c>
      <c r="B6" s="1" t="s">
        <v>406</v>
      </c>
      <c r="C6" s="1" t="s">
        <v>407</v>
      </c>
      <c r="D6" s="1" t="s">
        <v>408</v>
      </c>
      <c r="E6" s="1" t="s">
        <v>409</v>
      </c>
      <c r="F6" s="1" t="s">
        <v>410</v>
      </c>
      <c r="G6" s="1" t="s">
        <v>411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412</v>
      </c>
      <c r="B7" s="1" t="s">
        <v>398</v>
      </c>
      <c r="C7" s="1" t="s">
        <v>398</v>
      </c>
      <c r="D7" s="1" t="s">
        <v>398</v>
      </c>
      <c r="E7" s="1" t="s">
        <v>398</v>
      </c>
      <c r="F7" s="1" t="s">
        <v>398</v>
      </c>
      <c r="G7" s="1" t="s">
        <v>398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413</v>
      </c>
      <c r="B8" s="1" t="s">
        <v>414</v>
      </c>
      <c r="C8" s="1" t="s">
        <v>414</v>
      </c>
      <c r="D8" s="1" t="s">
        <v>415</v>
      </c>
      <c r="E8" s="1" t="s">
        <v>416</v>
      </c>
      <c r="F8" s="1" t="s">
        <v>417</v>
      </c>
      <c r="G8" s="1" t="s">
        <v>418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419</v>
      </c>
      <c r="B9" s="1" t="s">
        <v>398</v>
      </c>
      <c r="C9" s="1" t="s">
        <v>398</v>
      </c>
      <c r="D9" s="1" t="s">
        <v>398</v>
      </c>
      <c r="E9" s="1" t="s">
        <v>398</v>
      </c>
      <c r="F9" s="1" t="s">
        <v>398</v>
      </c>
      <c r="G9" s="1" t="s">
        <v>398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420</v>
      </c>
      <c r="B10" s="1" t="s">
        <v>398</v>
      </c>
      <c r="C10" s="1" t="s">
        <v>398</v>
      </c>
      <c r="D10" s="1" t="s">
        <v>398</v>
      </c>
      <c r="E10" s="1" t="s">
        <v>398</v>
      </c>
      <c r="F10" s="1" t="s">
        <v>398</v>
      </c>
      <c r="G10" s="1" t="s">
        <v>398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421</v>
      </c>
      <c r="B11" s="1" t="s">
        <v>398</v>
      </c>
      <c r="C11" s="1" t="s">
        <v>398</v>
      </c>
      <c r="D11" s="1" t="s">
        <v>398</v>
      </c>
      <c r="E11" s="1" t="s">
        <v>398</v>
      </c>
      <c r="F11" s="1" t="s">
        <v>398</v>
      </c>
      <c r="G11" s="1" t="s">
        <v>398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422</v>
      </c>
      <c r="B12" s="1" t="s">
        <v>418</v>
      </c>
      <c r="C12" s="1" t="s">
        <v>418</v>
      </c>
      <c r="D12" s="1" t="s">
        <v>418</v>
      </c>
      <c r="E12" s="1" t="s">
        <v>423</v>
      </c>
      <c r="F12" s="1" t="s">
        <v>424</v>
      </c>
      <c r="G12" s="1" t="s">
        <v>425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426</v>
      </c>
      <c r="B13" s="1" t="s">
        <v>398</v>
      </c>
      <c r="C13" s="1" t="s">
        <v>418</v>
      </c>
      <c r="D13" s="1" t="s">
        <v>398</v>
      </c>
      <c r="E13" s="1" t="s">
        <v>427</v>
      </c>
      <c r="F13" s="1" t="s">
        <v>424</v>
      </c>
      <c r="G13" s="1" t="s">
        <v>428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429</v>
      </c>
      <c r="B14" s="1" t="s">
        <v>398</v>
      </c>
      <c r="C14" s="1" t="s">
        <v>430</v>
      </c>
      <c r="D14" s="1" t="s">
        <v>398</v>
      </c>
      <c r="E14" s="1" t="s">
        <v>431</v>
      </c>
      <c r="F14" s="1" t="s">
        <v>432</v>
      </c>
      <c r="G14" s="1" t="s">
        <v>433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434</v>
      </c>
      <c r="B15" s="1" t="s">
        <v>398</v>
      </c>
      <c r="C15" s="1" t="s">
        <v>398</v>
      </c>
      <c r="D15" s="1" t="s">
        <v>398</v>
      </c>
      <c r="E15" s="1" t="s">
        <v>398</v>
      </c>
      <c r="F15" s="1" t="s">
        <v>398</v>
      </c>
      <c r="G15" s="1" t="s">
        <v>398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435</v>
      </c>
      <c r="B16" s="1" t="s">
        <v>398</v>
      </c>
      <c r="C16" s="1" t="s">
        <v>398</v>
      </c>
      <c r="D16" s="1" t="s">
        <v>398</v>
      </c>
      <c r="E16" s="1" t="s">
        <v>398</v>
      </c>
      <c r="F16" s="1" t="s">
        <v>398</v>
      </c>
      <c r="G16" s="1" t="s">
        <v>398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436</v>
      </c>
      <c r="B17" s="1" t="s">
        <v>125</v>
      </c>
      <c r="C17" s="1" t="s">
        <v>126</v>
      </c>
      <c r="D17" s="1" t="s">
        <v>127</v>
      </c>
      <c r="E17" s="1" t="s">
        <v>437</v>
      </c>
      <c r="F17" s="1" t="s">
        <v>438</v>
      </c>
      <c r="G17" s="1" t="s">
        <v>191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439</v>
      </c>
      <c r="B18" s="1" t="s">
        <v>398</v>
      </c>
      <c r="C18" s="1" t="s">
        <v>398</v>
      </c>
      <c r="D18" s="1" t="s">
        <v>398</v>
      </c>
      <c r="E18" s="1" t="s">
        <v>398</v>
      </c>
      <c r="F18" s="1" t="s">
        <v>398</v>
      </c>
      <c r="G18" s="1" t="s">
        <v>398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440</v>
      </c>
      <c r="B19" s="1" t="s">
        <v>398</v>
      </c>
      <c r="C19" s="1" t="s">
        <v>398</v>
      </c>
      <c r="D19" s="1" t="s">
        <v>398</v>
      </c>
      <c r="E19" s="1" t="s">
        <v>398</v>
      </c>
      <c r="F19" s="1" t="s">
        <v>398</v>
      </c>
      <c r="G19" s="1" t="s">
        <v>398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 t="s">
        <v>398</v>
      </c>
      <c r="C20" s="1" t="s">
        <v>398</v>
      </c>
      <c r="D20" s="1" t="s">
        <v>398</v>
      </c>
      <c r="E20" s="1" t="s">
        <v>398</v>
      </c>
      <c r="F20" s="1" t="s">
        <v>398</v>
      </c>
      <c r="G20" s="1" t="s">
        <v>398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441</v>
      </c>
      <c r="B21" s="1" t="s">
        <v>442</v>
      </c>
      <c r="C21" s="1" t="s">
        <v>443</v>
      </c>
      <c r="D21" s="1" t="s">
        <v>444</v>
      </c>
      <c r="E21" s="1" t="s">
        <v>445</v>
      </c>
      <c r="F21" s="1" t="s">
        <v>446</v>
      </c>
      <c r="G21" s="1" t="s">
        <v>447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448</v>
      </c>
      <c r="B22" s="1" t="s">
        <v>449</v>
      </c>
      <c r="C22" s="1" t="s">
        <v>450</v>
      </c>
      <c r="D22" s="1" t="s">
        <v>451</v>
      </c>
      <c r="E22" s="1" t="s">
        <v>452</v>
      </c>
      <c r="F22" s="1" t="s">
        <v>453</v>
      </c>
      <c r="G22" s="1" t="s">
        <v>454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 t="s">
        <v>398</v>
      </c>
      <c r="C23" s="1" t="s">
        <v>398</v>
      </c>
      <c r="D23" s="1" t="s">
        <v>398</v>
      </c>
      <c r="E23" s="1" t="s">
        <v>398</v>
      </c>
      <c r="F23" s="1" t="s">
        <v>398</v>
      </c>
      <c r="G23" s="1" t="s">
        <v>398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455</v>
      </c>
      <c r="B24" s="1" t="s">
        <v>456</v>
      </c>
      <c r="C24" s="1" t="s">
        <v>457</v>
      </c>
      <c r="D24" s="1" t="s">
        <v>458</v>
      </c>
      <c r="E24" s="1" t="s">
        <v>459</v>
      </c>
      <c r="F24" s="1" t="s">
        <v>459</v>
      </c>
      <c r="G24" s="1" t="s">
        <v>459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460</v>
      </c>
      <c r="B25" s="1" t="s">
        <v>461</v>
      </c>
      <c r="C25" s="1" t="s">
        <v>462</v>
      </c>
      <c r="D25" s="1" t="s">
        <v>463</v>
      </c>
      <c r="E25" s="1" t="s">
        <v>464</v>
      </c>
      <c r="F25" s="1" t="s">
        <v>464</v>
      </c>
      <c r="G25" s="1" t="s">
        <v>398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465</v>
      </c>
      <c r="B26" s="1" t="s">
        <v>466</v>
      </c>
      <c r="C26" s="1" t="s">
        <v>467</v>
      </c>
      <c r="D26" s="1" t="s">
        <v>468</v>
      </c>
      <c r="E26" s="1" t="s">
        <v>398</v>
      </c>
      <c r="F26" s="1" t="s">
        <v>398</v>
      </c>
      <c r="G26" s="1" t="s">
        <v>398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469</v>
      </c>
      <c r="B2" s="1" t="s">
        <v>470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471</v>
      </c>
      <c r="B3" s="1" t="s">
        <v>472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473</v>
      </c>
      <c r="B4" s="1" t="s">
        <v>474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475</v>
      </c>
      <c r="B5" s="1" t="s">
        <v>476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477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478</v>
      </c>
      <c r="B7" s="1" t="s">
        <v>479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480</v>
      </c>
      <c r="B8" s="4" t="s">
        <v>481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482</v>
      </c>
      <c r="B9" s="1" t="s">
        <v>483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484</v>
      </c>
      <c r="B10" s="1" t="s">
        <v>485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486</v>
      </c>
      <c r="B11" s="1" t="s">
        <v>483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487</v>
      </c>
      <c r="B12" s="1" t="s">
        <v>488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489</v>
      </c>
      <c r="B13" s="1" t="s">
        <v>490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491</v>
      </c>
      <c r="B14" s="1" t="s">
        <v>488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492</v>
      </c>
      <c r="B15" s="1" t="s">
        <v>493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494</v>
      </c>
      <c r="B16" s="1">
        <v>25.0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495</v>
      </c>
      <c r="B17" s="1" t="s">
        <v>496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497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498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499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500</v>
      </c>
      <c r="B21" s="1">
        <v>0.7866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501</v>
      </c>
      <c r="B22" s="1">
        <v>0.7613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502</v>
      </c>
      <c r="B23" s="1">
        <v>0.753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503</v>
      </c>
      <c r="B24" s="1">
        <v>0.7866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504</v>
      </c>
      <c r="B25" s="1">
        <v>0.7866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505</v>
      </c>
      <c r="B26" s="1">
        <v>0.7613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506</v>
      </c>
      <c r="B27" s="1">
        <v>0.753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507</v>
      </c>
      <c r="B28" s="1">
        <v>0.7866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508</v>
      </c>
      <c r="B29" s="1">
        <v>1.335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509</v>
      </c>
      <c r="B30" s="1">
        <v>-0.94521743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510</v>
      </c>
      <c r="B31" s="1">
        <v>856004.0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511</v>
      </c>
      <c r="B32" s="1">
        <v>856004.0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512</v>
      </c>
      <c r="B33" s="1">
        <v>7561580.0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513</v>
      </c>
      <c r="B34" s="1">
        <v>3705450.0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514</v>
      </c>
      <c r="B35" s="1">
        <v>3705450.0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515</v>
      </c>
      <c r="B36" s="1">
        <v>0.7503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516</v>
      </c>
      <c r="B37" s="1">
        <v>0.7725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517</v>
      </c>
      <c r="B38" s="1">
        <v>2800.0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518</v>
      </c>
      <c r="B39" s="1">
        <v>2800.0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519</v>
      </c>
      <c r="B40" s="1">
        <v>3.1613874E7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520</v>
      </c>
      <c r="B41" s="1">
        <v>0.34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521</v>
      </c>
      <c r="B42" s="1">
        <v>2.95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522</v>
      </c>
      <c r="B43" s="1">
        <v>0.54152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523</v>
      </c>
      <c r="B44" s="1">
        <v>1.16702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524</v>
      </c>
      <c r="B45" s="1" t="s">
        <v>525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526</v>
      </c>
      <c r="B46" s="1">
        <v>-7191977.0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527</v>
      </c>
      <c r="B47" s="1">
        <v>3.3938037E7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528</v>
      </c>
      <c r="B48" s="1">
        <v>4.1548E7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529</v>
      </c>
      <c r="B49" s="1">
        <v>815696.0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530</v>
      </c>
      <c r="B50" s="1">
        <v>531392.0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531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532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533</v>
      </c>
      <c r="B53" s="1">
        <v>0.020299999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534</v>
      </c>
      <c r="B54" s="1">
        <v>0.00537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535</v>
      </c>
      <c r="B55" s="1">
        <v>0.24534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536</v>
      </c>
      <c r="B56" s="1">
        <v>1.07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537</v>
      </c>
      <c r="B57" s="1">
        <v>0.0294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538</v>
      </c>
      <c r="B58" s="1">
        <v>4.29513E7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539</v>
      </c>
      <c r="B59" s="1">
        <v>0.761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540</v>
      </c>
      <c r="B60" s="1">
        <v>0.99986863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541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542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543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544</v>
      </c>
      <c r="B64" s="1">
        <v>-3.1082E7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545</v>
      </c>
      <c r="B65" s="1">
        <v>-0.96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546</v>
      </c>
      <c r="B66" s="1">
        <v>-0.77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547</v>
      </c>
      <c r="B67" s="1">
        <v>0.123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548</v>
      </c>
      <c r="B68" s="1">
        <v>-0.63236713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549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550</v>
      </c>
      <c r="B70" s="1" t="s">
        <v>551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552</v>
      </c>
      <c r="B71" s="1" t="s">
        <v>553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554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555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556</v>
      </c>
      <c r="B74" s="1" t="s">
        <v>557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558</v>
      </c>
      <c r="B75" s="1" t="s">
        <v>557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559</v>
      </c>
      <c r="B76" s="1">
        <v>1.6336998E9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560</v>
      </c>
      <c r="B77" s="1" t="s">
        <v>561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562</v>
      </c>
      <c r="B78" s="1" t="s">
        <v>563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564</v>
      </c>
      <c r="B79" s="1" t="s">
        <v>565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566</v>
      </c>
      <c r="B80" s="1" t="s">
        <v>567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568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569</v>
      </c>
      <c r="B82" s="1">
        <v>0.7609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570</v>
      </c>
      <c r="B83" s="1">
        <v>11.0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571</v>
      </c>
      <c r="B84" s="1">
        <v>1.5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572</v>
      </c>
      <c r="B85" s="1">
        <v>6.5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573</v>
      </c>
      <c r="B86" s="1">
        <v>6.0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574</v>
      </c>
      <c r="B87" s="1" t="s">
        <v>575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576</v>
      </c>
      <c r="B88" s="1">
        <v>5.0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577</v>
      </c>
      <c r="B89" s="1">
        <v>2.8533E7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578</v>
      </c>
      <c r="B90" s="1">
        <v>0.711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579</v>
      </c>
      <c r="B91" s="1">
        <v>-5.8609E7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580</v>
      </c>
      <c r="B92" s="1">
        <v>809000.0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581</v>
      </c>
      <c r="B93" s="1">
        <v>2.897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582</v>
      </c>
      <c r="B94" s="1">
        <v>3.072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583</v>
      </c>
      <c r="B95" s="1">
        <v>3.516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584</v>
      </c>
      <c r="B96" s="1">
        <v>-0.93698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585</v>
      </c>
      <c r="B97" s="1">
        <v>-1.08309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586</v>
      </c>
      <c r="B98" s="1">
        <v>-2.972475E7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587</v>
      </c>
      <c r="B99" s="1">
        <v>-2.2858E7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588</v>
      </c>
      <c r="B100" s="1" t="s">
        <v>525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589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-8.0</v>
      </c>
      <c r="D3" s="1">
        <v>-11.0</v>
      </c>
      <c r="E3" s="1">
        <v>-26.0</v>
      </c>
      <c r="F3" s="1">
        <v>-23.0</v>
      </c>
      <c r="G3" s="1">
        <f>IF(F3*FORECAST(G2,B3:F3,B2:F2)&gt;0,FORECAST(G2,B3:F3,B2:F2),F3)*$X$1</f>
        <v>-32.8</v>
      </c>
      <c r="H3" s="1">
        <f>IF(G3*FORECAST(H2,B3:G3,B2:G2)&gt;0,FORECAST(H2,B3:G3,B2:G2),G3)*$X$1</f>
        <v>-39.2</v>
      </c>
      <c r="I3" s="1">
        <f>IF(H3*FORECAST(I2,B3:H3,B2:H2)&gt;0,FORECAST(I2,B3:H3,B2:H2),H3)*$X$1</f>
        <v>-45.6</v>
      </c>
      <c r="J3" s="1">
        <f>IF(I3*FORECAST(J2,B3:I3,B2:I2)&gt;0,FORECAST(J2,B3:I3,B2:I2),I3)*$X$1</f>
        <v>-52</v>
      </c>
      <c r="K3" s="1">
        <f>IF(J3*FORECAST(K2,B3:J3,B2:J2)&gt;0,FORECAST(K2,B3:J3,B2:J2),J3)*$X$1</f>
        <v>-58.4</v>
      </c>
      <c r="L3" s="1">
        <f>IF(K3*FORECAST(L2,B3:K3,B2:K2)&gt;0,FORECAST(L2,B3:K3,B2:K2),K3)*$X$1</f>
        <v>-64.8</v>
      </c>
      <c r="M3" s="1">
        <f>IF(L3*FORECAST(M2,B3:L3,B2:L2)&gt;0,FORECAST(M2,B3:L3,B2:L2),L3)*$X$1</f>
        <v>-71.2</v>
      </c>
      <c r="N3" s="5">
        <f>IF(M3*FORECAST(N2,B3:M3,B2:M2)&gt;0,FORECAST(N2,B3:M3,B2:M2),M3)*$X$1</f>
        <v>-77.6</v>
      </c>
      <c r="O3" s="5">
        <f>IF(N3*FORECAST(O2,B3:N3,B2:N2)&gt;0,FORECAST(O2,B3:N3,B2:N2),N3)*$X$1</f>
        <v>-84</v>
      </c>
      <c r="P3" s="5">
        <f>IF(O3*FORECAST(P2,B3:O3,B2:O2)&gt;0,FORECAST(P2,B3:O3,B2:O2),O3)*$X$1</f>
        <v>-90.4</v>
      </c>
      <c r="Q3" s="5">
        <f>IF(P3*FORECAST(Q2,B3:P3,B2:P2)&gt;0,FORECAST(Q2,B3:P3,B2:P2),P3)*$X$1</f>
        <v>-96.8</v>
      </c>
      <c r="R3" s="5">
        <f>IF(Q3*FORECAST(R2,B3:Q3,B2:Q2)&gt;0,FORECAST(R2,B3:Q3,B2:Q2),Q3)*$X$1</f>
        <v>-103.2</v>
      </c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4.0</v>
      </c>
      <c r="C4" s="1">
        <v>7.0</v>
      </c>
      <c r="D4" s="1">
        <v>-53.0</v>
      </c>
      <c r="E4" s="1">
        <v>-40.0</v>
      </c>
      <c r="F4" s="1">
        <v>-28.0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590</v>
      </c>
      <c r="B5" s="1">
        <v>47.0</v>
      </c>
      <c r="C5" s="1">
        <v>50.0</v>
      </c>
      <c r="D5" s="1">
        <v>5.0</v>
      </c>
      <c r="E5" s="1">
        <v>23.0</v>
      </c>
      <c r="F5" s="1">
        <v>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591</v>
      </c>
      <c r="L7" s="1">
        <f>IF(R3*FORECAST(R2,B3:R3,B2:R2)&gt;0,FORECAST(R2,B3:R3,B2:R2),Q3)*$X$1 * (1+0.02)/(0.0805-0.02)</f>
        <v>-1739.900826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592</v>
      </c>
      <c r="L8" s="6">
        <f t="array" ref="L8">NPV(0.0805,H3:R3)</f>
        <v>-472.1975765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593</v>
      </c>
      <c r="L9" s="6">
        <f t="array" ref="L9">NPV(0.0805,H16:R16)</f>
        <v>-742.4240142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594</v>
      </c>
      <c r="L10" s="6">
        <f>L8 + L9</f>
        <v>-1214.621591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595</v>
      </c>
      <c r="L12" s="6">
        <f>L10 - L11</f>
        <v>-1186.621591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596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-39.55405302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-1739.900826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-4.0</v>
      </c>
      <c r="C3" s="1">
        <v>-7.0</v>
      </c>
      <c r="D3" s="1">
        <v>-11.0</v>
      </c>
      <c r="E3" s="1">
        <v>-21.0</v>
      </c>
      <c r="F3" s="1">
        <v>-25.0</v>
      </c>
      <c r="G3" s="1">
        <f>IF(F3*FORECAST(G2,B3:F3,B2:F2)&gt;0,FORECAST(G2,B3:F3,B2:F2),F3)*$X$1</f>
        <v>-30.4</v>
      </c>
      <c r="H3" s="1">
        <f>IF(G3*FORECAST(H2,B3:G3,B2:G2)&gt;0,FORECAST(H2,B3:G3,B2:G2),G3)*$X$1</f>
        <v>-36</v>
      </c>
      <c r="I3" s="1">
        <f>IF(H3*FORECAST(I2,B3:H3,B2:H2)&gt;0,FORECAST(I2,B3:H3,B2:H2),H3)*$X$1</f>
        <v>-41.6</v>
      </c>
      <c r="J3" s="1">
        <f>IF(I3*FORECAST(J2,B3:I3,B2:I2)&gt;0,FORECAST(J2,B3:I3,B2:I2),I3)*$X$1</f>
        <v>-47.2</v>
      </c>
      <c r="K3" s="1">
        <f>IF(J3*FORECAST(K2,B3:J3,B2:J2)&gt;0,FORECAST(K2,B3:J3,B2:J2),J3)*$X$1</f>
        <v>-52.8</v>
      </c>
      <c r="L3" s="1">
        <f>IF(K3*FORECAST(L2,B3:K3,B2:K2)&gt;0,FORECAST(L2,B3:K3,B2:K2),K3)*$X$1</f>
        <v>-58.4</v>
      </c>
      <c r="M3" s="1">
        <f>IF(L3*FORECAST(M2,B3:L3,B2:L2)&gt;0,FORECAST(M2,B3:L3,B2:L2),L3)*$X$1</f>
        <v>-64</v>
      </c>
      <c r="N3" s="5">
        <f>IF(M3*FORECAST(N2,B3:M3,B2:M2)&gt;0,FORECAST(N2,B3:M3,B2:M2),M3)*$X$1</f>
        <v>-69.6</v>
      </c>
      <c r="O3" s="5">
        <f>IF(N3*FORECAST(O2,B3:N3,B2:N2)&gt;0,FORECAST(O2,B3:N3,B2:N2),N3)*$X$1</f>
        <v>-75.2</v>
      </c>
      <c r="P3" s="5">
        <f>IF(O3*FORECAST(P2,B3:O3,B2:O2)&gt;0,FORECAST(P2,B3:O3,B2:O2),O3)*$X$1</f>
        <v>-80.8</v>
      </c>
      <c r="Q3" s="5">
        <f>IF(P3*FORECAST(Q2,B3:P3,B2:P2)&gt;0,FORECAST(Q2,B3:P3,B2:P2),P3)*$X$1</f>
        <v>-86.4</v>
      </c>
      <c r="R3" s="5">
        <f>IF(Q3*FORECAST(R2,B3:Q3,B2:Q2)&gt;0,FORECAST(R2,B3:Q3,B2:Q2),Q3)*$X$1</f>
        <v>-92</v>
      </c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4.0</v>
      </c>
      <c r="C4" s="1">
        <v>7.0</v>
      </c>
      <c r="D4" s="1">
        <v>-53.0</v>
      </c>
      <c r="E4" s="1">
        <v>-40.0</v>
      </c>
      <c r="F4" s="1">
        <v>-28.0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590</v>
      </c>
      <c r="B5" s="1">
        <v>47.0</v>
      </c>
      <c r="C5" s="1">
        <v>50.0</v>
      </c>
      <c r="D5" s="1">
        <v>5.0</v>
      </c>
      <c r="E5" s="1">
        <v>23.0</v>
      </c>
      <c r="F5" s="1">
        <v>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591</v>
      </c>
      <c r="L7" s="1">
        <f>IF(R3*FORECAST(R2,B3:R3,B2:R2)&gt;0,FORECAST(R2,B3:R3,B2:R2),Q3)*$X$1 * (1+0.02)/(0.0805-0.02)</f>
        <v>-1551.07438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592</v>
      </c>
      <c r="L8" s="6">
        <f t="array" ref="L8">NPV(0.0805,H3:R3)</f>
        <v>-425.2797348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593</v>
      </c>
      <c r="L9" s="6">
        <f t="array" ref="L9">NPV(0.0805,H16:R16)</f>
        <v>-661.8508654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594</v>
      </c>
      <c r="L10" s="6">
        <f>L8 + L9</f>
        <v>-1087.1306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595</v>
      </c>
      <c r="L12" s="6">
        <f>L10 - L11</f>
        <v>-1059.1306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596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-35.30435334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-1551.07438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