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<sst xmlns="http://schemas.openxmlformats.org/spreadsheetml/2006/main" count="668" uniqueCount="536">
  <si>
    <t>ticker</t>
  </si>
  <si>
    <t>CDIO</t>
  </si>
  <si>
    <t>nombre</t>
  </si>
  <si>
    <t>CARDIO DIAGNOSTICS HOLDIN</t>
  </si>
  <si>
    <t>empresa</t>
  </si>
  <si>
    <t>Biotechnology &amp; Medical Research</t>
  </si>
  <si>
    <t>Open</t>
  </si>
  <si>
    <t>Target Price</t>
  </si>
  <si>
    <t>Upside</t>
  </si>
  <si>
    <t>-3238.71%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</si>
  <si>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</si>
  <si>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</si>
  <si>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</si>
  <si>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</si>
  <si>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</si>
  <si>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</si>
  <si>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</si>
  <si>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</si>
  <si>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</si>
  <si>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</si>
  <si>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</si>
  <si>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</si>
  <si>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</si>
  <si>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</si>
  <si>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</si>
  <si>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</si>
  <si>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</si>
  <si>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</si>
  <si>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</si>
  <si>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</si>
  <si>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</si>
  <si>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</si>
  <si>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</si>
  <si>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</si>
  <si>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</si>
  <si>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</si>
  <si>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</si>
  <si>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</si>
  <si>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</si>
  <si>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</si>
  <si>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</si>
  <si>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</si>
  <si>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</si>
  <si>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</si>
  <si>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</si>
  <si>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</si>
  <si>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</si>
  <si>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</si>
  <si>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</si>
  <si>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</si>
  <si>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</si>
  <si>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</si>
  <si>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</si>
  <si>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</si>
  <si>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</si>
  <si>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</si>
  <si>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</si>
  <si>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</si>
  <si>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</si>
  <si>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</si>
  <si>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</si>
  <si>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</si>
  <si>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</si>
  <si>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</si>
  <si>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</si>
  <si>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</si>
  <si>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</si>
  <si>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</si>
  <si>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</si>
  <si>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</si>
  <si>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</si>
  <si>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</si>
  <si>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</si>
  <si>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</si>
  <si>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</si>
  <si>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</si>
  <si>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</si>
  <si>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</si>
  <si>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</si>
  <si>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0.06</t>
  </si>
  <si>
    <t>0.87</t>
  </si>
  <si>
    <t>0.45</t>
  </si>
  <si>
    <t>0.14</t>
  </si>
  <si>
    <t>Tangible Book Value</t>
  </si>
  <si>
    <t>Tangible Book Value Per Share</t>
  </si>
  <si>
    <t>-0.14</t>
  </si>
  <si>
    <t>0.62</t>
  </si>
  <si>
    <t>0.41</t>
  </si>
  <si>
    <t>0.12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</si>
  <si>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</si>
  <si>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</si>
  <si>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</si>
  <si>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</si>
  <si>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</si>
  <si>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</si>
  <si>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</si>
  <si>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</si>
  <si>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</si>
  <si>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</si>
  <si>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</si>
  <si>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</si>
  <si>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</si>
  <si>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</si>
  <si>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</si>
  <si>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</si>
  <si>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</si>
  <si>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</si>
  <si>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</si>
  <si>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</si>
  <si>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</si>
  <si>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</si>
  <si>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</si>
  <si>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</si>
  <si>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</si>
  <si>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</si>
  <si>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</si>
  <si>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</si>
  <si>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</si>
  <si>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</si>
  <si>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</si>
  <si>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-0.58</t>
  </si>
  <si>
    <t>-0.53</t>
  </si>
  <si>
    <t>-1.51</t>
  </si>
  <si>
    <t>-0.66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</si>
  <si>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</si>
  <si>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</si>
  <si>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</si>
  <si>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</si>
  <si>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</si>
  <si>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</si>
  <si>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-0.37</t>
  </si>
  <si>
    <t>-0.33</t>
  </si>
  <si>
    <t>-0.92</t>
  </si>
  <si>
    <t>-0.42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</si>
  <si>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</si>
  <si>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</si>
  <si>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</si>
  <si>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</si>
  <si>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</si>
  <si>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</si>
  <si>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</si>
  <si>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</si>
  <si>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</si>
  <si>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</si>
  <si>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</si>
  <si>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</si>
  <si>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</si>
  <si>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</si>
  <si>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</si>
  <si>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</si>
  <si>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</si>
  <si>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</si>
  <si>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-50.09</t>
  </si>
  <si>
    <t>-77.34</t>
  </si>
  <si>
    <t>-84.51</t>
  </si>
  <si>
    <t>Return on Total Capital</t>
  </si>
  <si>
    <t>-68.73</t>
  </si>
  <si>
    <t>-91.42</t>
  </si>
  <si>
    <t>-96.62</t>
  </si>
  <si>
    <t>Return On Equity %</t>
  </si>
  <si>
    <t>-109.96</t>
  </si>
  <si>
    <t>-173.6</t>
  </si>
  <si>
    <t>-230.77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</si>
  <si>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</si>
  <si>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</si>
  <si>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</si>
  <si>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</si>
  <si>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</si>
  <si>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</si>
  <si>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</si>
  <si>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</si>
  <si>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</si>
  <si>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</si>
  <si>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</si>
  <si>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</si>
  <si>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</si>
  <si>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</si>
  <si>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Short Term Liquidity</t>
  </si>
  <si>
    <t>Current Ratio</t>
  </si>
  <si>
    <t>0.64</t>
  </si>
  <si>
    <t>23.71</t>
  </si>
  <si>
    <t>3.02</t>
  </si>
  <si>
    <t>3.29</t>
  </si>
  <si>
    <t>Quick Ratio</t>
  </si>
  <si>
    <t>0.61</t>
  </si>
  <si>
    <t>15.16</t>
  </si>
  <si>
    <t>2.11</t>
  </si>
  <si>
    <t>1.83</t>
  </si>
  <si>
    <t>Operating Cash Flow to Current Liabilities</t>
  </si>
  <si>
    <t>0.07</t>
  </si>
  <si>
    <t>-17.27</t>
  </si>
  <si>
    <t>-2.61</t>
  </si>
  <si>
    <t>-6.74</t>
  </si>
  <si>
    <t>Long Term Solvency</t>
  </si>
  <si>
    <t>Total Debt/Equity</t>
  </si>
  <si>
    <t>19.74</t>
  </si>
  <si>
    <t>42.63</t>
  </si>
  <si>
    <t>Total Debt / Total Capital</t>
  </si>
  <si>
    <t>16.48</t>
  </si>
  <si>
    <t>29.89</t>
  </si>
  <si>
    <t>LT Debt/Equity</t>
  </si>
  <si>
    <t>22.42</t>
  </si>
  <si>
    <t>Long-Term Debt / Total Capital</t>
  </si>
  <si>
    <t>15.72</t>
  </si>
  <si>
    <t>Total Liabilities / Total Assets</t>
  </si>
  <si>
    <t>86.48</t>
  </si>
  <si>
    <t>3.07</t>
  </si>
  <si>
    <t>31.17</t>
  </si>
  <si>
    <t>33.71</t>
  </si>
  <si>
    <t>EBIT / Interest Expense</t>
  </si>
  <si>
    <t>-1.08</t>
  </si>
  <si>
    <t>EBITDA / Interest Expense</t>
  </si>
  <si>
    <t>-1.04</t>
  </si>
  <si>
    <t>(EBITDA - Capex) / Interest Expense</t>
  </si>
  <si>
    <t>-1.12</t>
  </si>
  <si>
    <t>Total Debt / EBITDA</t>
  </si>
  <si>
    <t>-0.19</t>
  </si>
  <si>
    <t>-0.18</t>
  </si>
  <si>
    <t>Net Debt / EBITDA</t>
  </si>
  <si>
    <t>0.4</t>
  </si>
  <si>
    <t>0.85</t>
  </si>
  <si>
    <t>0.72</t>
  </si>
  <si>
    <t>Total Debt / (EBITDA - Capex)</t>
  </si>
  <si>
    <t>-0.17</t>
  </si>
  <si>
    <t>Net Debt / (EBITDA - Capex)</t>
  </si>
  <si>
    <t>Growth Over Prior Year</t>
  </si>
  <si>
    <t>Total Revenues, 1 Yr. Growth %</t>
  </si>
  <si>
    <t>5.44</t>
  </si>
  <si>
    <t>Gross Profit, 1 Yr. Growth %</t>
  </si>
  <si>
    <t>EBITDA, 1 Yr. Growth %</t>
  </si>
  <si>
    <t>0.99</t>
  </si>
  <si>
    <t>649.85</t>
  </si>
  <si>
    <t>57.33</t>
  </si>
  <si>
    <t>EBITA, 1 Yr. Growth %</t>
  </si>
  <si>
    <t>57.41</t>
  </si>
  <si>
    <t>EBIT, 1 Yr. Growth %</t>
  </si>
  <si>
    <t>1.85</t>
  </si>
  <si>
    <t>633.09</t>
  </si>
  <si>
    <t>59.23</t>
  </si>
  <si>
    <t>Earnings From Cont. Operations, 1 Yr. Growth %</t>
  </si>
  <si>
    <t>2.53</t>
  </si>
  <si>
    <t>651.23</t>
  </si>
  <si>
    <t>79.72</t>
  </si>
  <si>
    <t>Net Income, 1 Yr. Growth %</t>
  </si>
  <si>
    <t>Normalized Net Income, 1 Yr. Growth %</t>
  </si>
  <si>
    <t>88.42</t>
  </si>
  <si>
    <t>Diluted EPS Before Extra, 1 Yr. Growth %</t>
  </si>
  <si>
    <t>-8.74</t>
  </si>
  <si>
    <t>183.01</t>
  </si>
  <si>
    <t>-56.25</t>
  </si>
  <si>
    <t>Total Assets, 1 Yr. Growth %</t>
  </si>
  <si>
    <t>146.88</t>
  </si>
  <si>
    <t>467.11</t>
  </si>
  <si>
    <t>-28.6</t>
  </si>
  <si>
    <t>Tangible Book Value, 1 Yr. Growth %</t>
  </si>
  <si>
    <t>-649.36</t>
  </si>
  <si>
    <t>412.34</t>
  </si>
  <si>
    <t>-38.59</t>
  </si>
  <si>
    <t>Common Equity, 1 Yr. Growth %</t>
  </si>
  <si>
    <t>302.74</t>
  </si>
  <si>
    <t>-31.23</t>
  </si>
  <si>
    <t>Cash From Operations, 1 Yr. Growth %</t>
  </si>
  <si>
    <t>769.82</t>
  </si>
  <si>
    <t>11.42</t>
  </si>
  <si>
    <t>Levered Free Cash Flow, 1 Yr. Growth %</t>
  </si>
  <si>
    <t>212.85</t>
  </si>
  <si>
    <t>Unlevered Free Cash Flow, 1 Yr. Growth %</t>
  </si>
  <si>
    <t>35.05</t>
  </si>
  <si>
    <t>Compound Annual Growth Rate Over Two Years</t>
  </si>
  <si>
    <t>Total Revenues, 2 Yr. CAGR %</t>
  </si>
  <si>
    <t>335.2</t>
  </si>
  <si>
    <t>Gross Profit, 2 Yr. CAGR %</t>
  </si>
  <si>
    <t>EBITDA, 2 Yr. CAGR %</t>
  </si>
  <si>
    <t>175.19</t>
  </si>
  <si>
    <t>243.47</t>
  </si>
  <si>
    <t>EBITA, 2 Yr. CAGR %</t>
  </si>
  <si>
    <t>243.56</t>
  </si>
  <si>
    <t>EBIT, 2 Yr. CAGR %</t>
  </si>
  <si>
    <t>173.25</t>
  </si>
  <si>
    <t>241.66</t>
  </si>
  <si>
    <t>Earnings From Cont. Operations, 2 Yr. CAGR %</t>
  </si>
  <si>
    <t>177.53</t>
  </si>
  <si>
    <t>267.44</t>
  </si>
  <si>
    <t>Net Income, 2 Yr. CAGR %</t>
  </si>
  <si>
    <t>Normalized Net Income, 2 Yr. CAGR %</t>
  </si>
  <si>
    <t>174.15</t>
  </si>
  <si>
    <t>271.66</t>
  </si>
  <si>
    <t>Diluted EPS Before Extra, 2 Yr. CAGR %</t>
  </si>
  <si>
    <t>60.71</t>
  </si>
  <si>
    <t>11.27</t>
  </si>
  <si>
    <t>Accounts Receivable, 2 Yr. CAGR %</t>
  </si>
  <si>
    <t>134.63</t>
  </si>
  <si>
    <t>Total Assets, 2 Yr. CAGR %</t>
  </si>
  <si>
    <t>274.17</t>
  </si>
  <si>
    <t>101.23</t>
  </si>
  <si>
    <t>Tangible Book Value, 2 Yr. CAGR %</t>
  </si>
  <si>
    <t>430.53</t>
  </si>
  <si>
    <t>77.38</t>
  </si>
  <si>
    <t>Common Equity, 2 Yr. CAGR %</t>
  </si>
  <si>
    <t>744.17</t>
  </si>
  <si>
    <t>66.42</t>
  </si>
  <si>
    <t>Cash From Operations, 2 Yr. CAGR %</t>
  </si>
  <si>
    <t>211.31</t>
  </si>
  <si>
    <t>Levered Free Cash Flow, 2 Yr. CAGR %</t>
  </si>
  <si>
    <t>186.3</t>
  </si>
  <si>
    <t>Unlevered Free Cash Flow, 2 Yr. CAGR %</t>
  </si>
  <si>
    <t>105.55</t>
  </si>
  <si>
    <t>Compound Annual Growth Rate Over Three Years</t>
  </si>
  <si>
    <t>EBITDA, 3 Yr. CAGR %</t>
  </si>
  <si>
    <t>128.4</t>
  </si>
  <si>
    <t>EBITA, 3 Yr. CAGR %</t>
  </si>
  <si>
    <t>128.44</t>
  </si>
  <si>
    <t>EBIT, 3 Yr. CAGR %</t>
  </si>
  <si>
    <t>128.24</t>
  </si>
  <si>
    <t>Earnings From Cont. Operations, 3 Yr. CAGR %</t>
  </si>
  <si>
    <t>140.11</t>
  </si>
  <si>
    <t>Net Income, 3 Yr. CAGR %</t>
  </si>
  <si>
    <t>Normalized Net Income, 3 Yr. CAGR %</t>
  </si>
  <si>
    <t>141.94</t>
  </si>
  <si>
    <t>Diluted EPS Before Extra, 3 Yr. CAGR %</t>
  </si>
  <si>
    <t>4.15</t>
  </si>
  <si>
    <t>Total Assets, 3 Yr. CAGR %</t>
  </si>
  <si>
    <t>115.42</t>
  </si>
  <si>
    <t>Tangible Book Value, 3 Yr. CAGR %</t>
  </si>
  <si>
    <t>158.55</t>
  </si>
  <si>
    <t>Common Equity, 3 Yr. CAGR %</t>
  </si>
  <si>
    <t>265.94</t>
  </si>
  <si>
    <t>Cash From Operations, 3 Yr. CAGR %</t>
  </si>
  <si>
    <t>503.09</t>
  </si>
  <si>
    <t>2022</t>
  </si>
  <si>
    <t>2023</t>
  </si>
  <si>
    <t>2024</t>
  </si>
  <si>
    <t>2025</t>
  </si>
  <si>
    <t>Capitalization
                                    1</t>
  </si>
  <si>
    <t>10.09</t>
  </si>
  <si>
    <t>51.09</t>
  </si>
  <si>
    <t>27.14</t>
  </si>
  <si>
    <t>Change</t>
  </si>
  <si>
    <t>-</t>
  </si>
  <si>
    <t>406.53%</t>
  </si>
  <si>
    <t>-46.88%</t>
  </si>
  <si>
    <t>0%</t>
  </si>
  <si>
    <t>Enterprise Value (EV)</t>
  </si>
  <si>
    <t>P/E ratio</t>
  </si>
  <si>
    <t>-0.7x</t>
  </si>
  <si>
    <t>-3.77x</t>
  </si>
  <si>
    <t>-1.86x</t>
  </si>
  <si>
    <t>-2.92x</t>
  </si>
  <si>
    <t>PBR</t>
  </si>
  <si>
    <t>PEG</t>
  </si>
  <si>
    <t>0.1x</t>
  </si>
  <si>
    <t>0x</t>
  </si>
  <si>
    <t>Capitalization / Revenue</t>
  </si>
  <si>
    <t>10,616x</t>
  </si>
  <si>
    <t>2,993x</t>
  </si>
  <si>
    <t>493x</t>
  </si>
  <si>
    <t>51.7x</t>
  </si>
  <si>
    <t>EV / Revenue</t>
  </si>
  <si>
    <t>0.01x</t>
  </si>
  <si>
    <t>EV / EBITDA</t>
  </si>
  <si>
    <t>EV / EBIT</t>
  </si>
  <si>
    <t>-0x</t>
  </si>
  <si>
    <t>-3.23x</t>
  </si>
  <si>
    <t>-4.92x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</si>
  <si>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</si>
  <si>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</si>
  <si>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</si>
  <si>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</si>
  <si>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</si>
  <si>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-0.36</t>
  </si>
  <si>
    <t>-0.23</t>
  </si>
  <si>
    <t>Distribution rate</t>
  </si>
  <si>
    <t>Net sales
                                    1</t>
  </si>
  <si>
    <t>0.00095</t>
  </si>
  <si>
    <t>0.0171</t>
  </si>
  <si>
    <t>0.055</t>
  </si>
  <si>
    <t>0.525</t>
  </si>
  <si>
    <t>EBIT
                                    1</t>
  </si>
  <si>
    <t>-4.548</t>
  </si>
  <si>
    <t>-7.242</t>
  </si>
  <si>
    <t>-8.397</t>
  </si>
  <si>
    <t>-5.517</t>
  </si>
  <si>
    <t>Net income
                                    1</t>
  </si>
  <si>
    <t>-4.661</t>
  </si>
  <si>
    <t>-8.377</t>
  </si>
  <si>
    <t>-8.412</t>
  </si>
  <si>
    <t>Reference price
                                    2</t>
  </si>
  <si>
    <t>1.0600</t>
  </si>
  <si>
    <t>2.4900</t>
  </si>
  <si>
    <t>0.6710</t>
  </si>
  <si>
    <t>Nbr of stocks (in thousands)</t>
  </si>
  <si>
    <t>9,515</t>
  </si>
  <si>
    <t>20,517</t>
  </si>
  <si>
    <t>40,440</t>
  </si>
  <si>
    <t>Announcement Date</t>
  </si>
  <si>
    <t>3/31/23</t>
  </si>
  <si>
    <t>4/1/24</t>
  </si>
  <si>
    <t>address1</t>
  </si>
  <si>
    <t>311 West Superior Street</t>
  </si>
  <si>
    <t>address2</t>
  </si>
  <si>
    <t>Suite 444</t>
  </si>
  <si>
    <t>city</t>
  </si>
  <si>
    <t>Chicago</t>
  </si>
  <si>
    <t>state</t>
  </si>
  <si>
    <t>IL</t>
  </si>
  <si>
    <t>zip</t>
  </si>
  <si>
    <t>60654</t>
  </si>
  <si>
    <t>country</t>
  </si>
  <si>
    <t>phone</t>
  </si>
  <si>
    <t>302 281 2147</t>
  </si>
  <si>
    <t>website</t>
  </si>
  <si>
    <t>https://cardiodiagnosticsinc.com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</si>
  <si>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</si>
  <si>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</si>
  <si>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</si>
  <si>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</si>
  <si>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</si>
  <si>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</si>
  <si>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</si>
  <si>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</si>
  <si>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</si>
  <si>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</si>
  <si>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</si>
  <si>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Cardio Diagnostics Holdings, Inc. develops and commercializes epigenetics-based clinical tests for cardiovascular disease. It offers Epi+Gen CHD, a three-year symptomatic coronary heart disease (CHD) risk assessment test targeting CHD events, including heart attacks; and PrecisionCHD, an integrated epigenetic-genetic blood test for the early detection of coronary heart disease. Cardio Diagnostics Holdings, Inc. was founded in 2017 and is headquartered in Chicago, Illinois.</t>
  </si>
  <si>
    <t>fullTimeEmployees</t>
  </si>
  <si>
    <t>companyOfficers</t>
  </si>
  <si>
    <t>[{'maxAge': 1, 'name': 'Dr. Meeshanthini V. Dogan Ph.D.', 'age': 34, 'title': 'Co-Founder, CEO &amp; Director', 'yearBorn': 1989, 'fiscalYear': 2023, 'totalPay': 307253, 'exercisedValue': 0, 'unexercisedValue': 334868}, {'maxAge': 1, 'name': 'Ms. Elisa Michael Luqman Esq., J.D., M.B.A.', 'age': 59, 'title': 'Chief Financial Officer', 'yearBorn': 1964, 'fiscalYear': 2023, 'totalPay': 275000, 'exercisedValue': 0, 'unexercisedValue': 223245}, {'maxAge': 1, 'name': 'Dr. Robert A. Philibert M.D., Ph.D.', 'age': 61, 'title': 'Co-Founder, Chief Medical Officer &amp; Director', 'yearBorn': 1962, 'fiscalYear': 2023, 'exercisedValue': 0, 'unexercisedValue': 0}, {'maxAge': 1, 'name': 'Mr. Timur  Dogan Ph.D.', 'age': 35, 'title': 'Chief Technology Officer', 'yearBorn': 1988, 'fiscalYear': 2023, 'exercisedValue': 0, 'unexercisedValue': 0}, {'maxAge': 1, 'name': 'Ms. Khullani  Abdullahi J.D.', 'age': 39, 'title': 'Vice President of Revenue &amp; Strategy', 'yearBorn': 1984,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</si>
  <si>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</si>
  <si>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</si>
  <si>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</si>
  <si>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</si>
  <si>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</si>
  <si>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</si>
  <si>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</si>
  <si>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</si>
  <si>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</si>
  <si>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</si>
  <si>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</si>
  <si>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</si>
  <si>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</si>
  <si>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</si>
  <si>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</si>
  <si>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</si>
  <si>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</si>
  <si>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</si>
  <si>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</si>
  <si>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</si>
  <si>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</si>
  <si>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</si>
  <si>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</si>
  <si>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</si>
  <si>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</si>
  <si>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</si>
  <si>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</si>
  <si>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</si>
  <si>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</si>
  <si>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</si>
  <si>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</si>
  <si>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</si>
  <si>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</si>
  <si>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</si>
  <si>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</si>
  <si>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</si>
  <si>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</si>
  <si>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</si>
  <si>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</si>
  <si>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</si>
  <si>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</si>
  <si>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</si>
  <si>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</si>
  <si>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</si>
  <si>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</si>
  <si>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</si>
  <si>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</si>
  <si>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</si>
  <si>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</si>
  <si>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</si>
  <si>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</si>
  <si>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</si>
  <si>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</si>
  <si>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</si>
  <si>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</si>
  <si>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</si>
  <si>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</si>
  <si>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</si>
  <si>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</si>
  <si>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</si>
  <si>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</si>
  <si>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</si>
  <si>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Cardio Diagnostics Holdings Inc</t>
  </si>
  <si>
    <t>longName</t>
  </si>
  <si>
    <t>Cardio Diagnostics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</si>
  <si>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</si>
  <si>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</si>
  <si>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</si>
  <si>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</si>
  <si>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</si>
  <si>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</si>
  <si>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b9cf1495-9333-3575-a79c-036cdcf1cc6c</t>
  </si>
  <si>
    <t>messageBoardId</t>
  </si>
  <si>
    <t>finmb_1671478040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</si>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</sst>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ardiodiagnostics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0.7595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-23.83851362842141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2.7135106E7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-2.9173913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-60.0</v>
      </c>
      <c r="C2" s="1">
        <v>-62.0</v>
      </c>
      <c r="D2" s="1">
        <v>-4.0</v>
      </c>
      <c r="E2" s="1">
        <v>-8.0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1.0</v>
      </c>
      <c r="E5" s="1">
        <v>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58.0</v>
      </c>
      <c r="C6" s="1">
        <v>6.0</v>
      </c>
      <c r="D6" s="1">
        <v>0.0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11.0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-901.0</v>
      </c>
      <c r="D8" s="1">
        <v>901.0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0.0</v>
      </c>
      <c r="D9" s="1">
        <v>13.0</v>
      </c>
      <c r="E9" s="1">
        <v>-78.0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-3.0</v>
      </c>
      <c r="D10" s="1">
        <v>-69.0</v>
      </c>
      <c r="E10" s="1">
        <v>99.0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-58.0</v>
      </c>
      <c r="D11" s="1">
        <v>-5.0</v>
      </c>
      <c r="E11" s="1">
        <v>-5.0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-57.0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</v>
      </c>
      <c r="C14" s="1">
        <v>-11.0</v>
      </c>
      <c r="D14" s="1">
        <v>-7.0</v>
      </c>
      <c r="E14" s="1">
        <v>-19.0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-25.0</v>
      </c>
      <c r="D15" s="1">
        <v>-29.0</v>
      </c>
      <c r="E15" s="1">
        <v>-2.0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-2.0</v>
      </c>
      <c r="C16" s="1">
        <v>-36.0</v>
      </c>
      <c r="D16" s="1">
        <v>-36.0</v>
      </c>
      <c r="E16" s="1">
        <v>-79.0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-18.0</v>
      </c>
      <c r="E19" s="1">
        <v>-94.0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-18.0</v>
      </c>
      <c r="E20" s="1">
        <v>-94.0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30.0</v>
      </c>
      <c r="C21" s="1">
        <v>1.0</v>
      </c>
      <c r="D21" s="1">
        <v>11.0</v>
      </c>
      <c r="E21" s="1">
        <v>39.0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-6.0</v>
      </c>
      <c r="C22" s="1">
        <v>0.0</v>
      </c>
      <c r="D22" s="1">
        <v>-2.0</v>
      </c>
      <c r="E22" s="1">
        <v>-31.0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24.0</v>
      </c>
      <c r="C23" s="1">
        <v>1.0</v>
      </c>
      <c r="D23" s="1">
        <v>9.0</v>
      </c>
      <c r="E23" s="1">
        <v>3.0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23.0</v>
      </c>
      <c r="C24" s="1">
        <v>27.0</v>
      </c>
      <c r="D24" s="1">
        <v>3.0</v>
      </c>
      <c r="E24" s="1">
        <v>-2.0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3.0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-1.0</v>
      </c>
      <c r="D27" s="1">
        <v>-3.0</v>
      </c>
      <c r="E27" s="1">
        <v>-8.0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-1.0</v>
      </c>
      <c r="D28" s="1">
        <v>-3.0</v>
      </c>
      <c r="E28" s="1">
        <v>-4.0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63.0</v>
      </c>
      <c r="D29" s="1">
        <v>41.0</v>
      </c>
      <c r="E29" s="1">
        <v>56.0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-18.0</v>
      </c>
      <c r="E30" s="1">
        <v>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23.0</v>
      </c>
      <c r="C3" s="1">
        <v>51.0</v>
      </c>
      <c r="D3" s="1">
        <v>4.0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23.0</v>
      </c>
      <c r="C4" s="1">
        <v>51.0</v>
      </c>
      <c r="D4" s="1">
        <v>4.0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901.0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0.0</v>
      </c>
      <c r="E6" s="1">
        <v>25.0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901.0</v>
      </c>
      <c r="D7" s="1">
        <v>0.0</v>
      </c>
      <c r="E7" s="1">
        <v>25.0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3.0</v>
      </c>
      <c r="D8" s="1">
        <v>1.0</v>
      </c>
      <c r="E8" s="1">
        <v>77.0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25.0</v>
      </c>
      <c r="D9" s="1">
        <v>0.0</v>
      </c>
      <c r="E9" s="1">
        <v>44.0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24.0</v>
      </c>
      <c r="C10" s="1">
        <v>80.0</v>
      </c>
      <c r="D10" s="1">
        <v>5.0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0.0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0.0</v>
      </c>
      <c r="D13" s="1">
        <v>0.0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20.0</v>
      </c>
      <c r="C14" s="1">
        <v>29.0</v>
      </c>
      <c r="D14" s="1">
        <v>35.0</v>
      </c>
      <c r="E14" s="1">
        <v>53.0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0.0</v>
      </c>
      <c r="D15" s="1">
        <v>0.0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44.0</v>
      </c>
      <c r="C16" s="1">
        <v>1.0</v>
      </c>
      <c r="D16" s="1">
        <v>6.0</v>
      </c>
      <c r="E16" s="1">
        <v>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3.0</v>
      </c>
      <c r="C18" s="1">
        <v>3.0</v>
      </c>
      <c r="D18" s="1">
        <v>1.0</v>
      </c>
      <c r="E18" s="1">
        <v>24.0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0.0</v>
      </c>
      <c r="C19" s="1">
        <v>0.0</v>
      </c>
      <c r="D19" s="1">
        <v>84.0</v>
      </c>
      <c r="E19" s="1">
        <v>37.0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0.0</v>
      </c>
      <c r="E20" s="1">
        <v>22.0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34.0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38.0</v>
      </c>
      <c r="C22" s="1">
        <v>3.0</v>
      </c>
      <c r="D22" s="1">
        <v>1.0</v>
      </c>
      <c r="E22" s="1">
        <v>84.0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0.0</v>
      </c>
      <c r="D23" s="1">
        <v>0.0</v>
      </c>
      <c r="E23" s="1">
        <v>66.0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38.0</v>
      </c>
      <c r="C24" s="1">
        <v>3.0</v>
      </c>
      <c r="D24" s="1">
        <v>1.0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0.0</v>
      </c>
      <c r="D25" s="1">
        <v>95.0</v>
      </c>
      <c r="E25" s="1">
        <v>205.0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76.0</v>
      </c>
      <c r="C26" s="1">
        <v>2.0</v>
      </c>
      <c r="D26" s="1">
        <v>10.0</v>
      </c>
      <c r="E26" s="1">
        <v>17.0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-71.0</v>
      </c>
      <c r="C27" s="1">
        <v>-1.0</v>
      </c>
      <c r="D27" s="1">
        <v>-5.0</v>
      </c>
      <c r="E27" s="1">
        <v>-14.0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6.0</v>
      </c>
      <c r="C28" s="1">
        <v>1.0</v>
      </c>
      <c r="D28" s="1">
        <v>4.0</v>
      </c>
      <c r="E28" s="1">
        <v>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6.0</v>
      </c>
      <c r="C29" s="1">
        <v>1.0</v>
      </c>
      <c r="D29" s="1">
        <v>4.0</v>
      </c>
      <c r="E29" s="1">
        <v>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44.0</v>
      </c>
      <c r="C30" s="1">
        <v>1.0</v>
      </c>
      <c r="D30" s="1">
        <v>6.0</v>
      </c>
      <c r="E30" s="1">
        <v>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1.0</v>
      </c>
      <c r="C32" s="1">
        <v>1.0</v>
      </c>
      <c r="D32" s="1">
        <v>9.0</v>
      </c>
      <c r="E32" s="1">
        <v>21.0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1.0</v>
      </c>
      <c r="C33" s="1">
        <v>1.0</v>
      </c>
      <c r="D33" s="1">
        <v>9.0</v>
      </c>
      <c r="E33" s="1">
        <v>20.0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 t="s">
        <v>79</v>
      </c>
      <c r="C34" s="1" t="s">
        <v>80</v>
      </c>
      <c r="D34" s="1" t="s">
        <v>81</v>
      </c>
      <c r="E34" s="1" t="s">
        <v>82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-14.0</v>
      </c>
      <c r="C35" s="1">
        <v>77.0</v>
      </c>
      <c r="D35" s="1">
        <v>3.0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 t="s">
        <v>85</v>
      </c>
      <c r="C36" s="1" t="s">
        <v>86</v>
      </c>
      <c r="D36" s="1" t="s">
        <v>87</v>
      </c>
      <c r="E36" s="1" t="s">
        <v>88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 t="s">
        <v>90</v>
      </c>
      <c r="C37" s="1" t="s">
        <v>90</v>
      </c>
      <c r="D37" s="1">
        <v>84.0</v>
      </c>
      <c r="E37" s="1">
        <v>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-23.0</v>
      </c>
      <c r="C38" s="1">
        <v>-51.0</v>
      </c>
      <c r="D38" s="1">
        <v>-3.0</v>
      </c>
      <c r="E38" s="1">
        <v>-2.0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0.0</v>
      </c>
      <c r="C39" s="1">
        <v>0.0</v>
      </c>
      <c r="D39" s="1">
        <v>0.0</v>
      </c>
      <c r="E39" s="1">
        <v>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0.0</v>
      </c>
      <c r="C40" s="1">
        <v>3.0</v>
      </c>
      <c r="D40" s="1">
        <v>0.0</v>
      </c>
      <c r="E40" s="1">
        <v>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>
        <v>0.0</v>
      </c>
      <c r="D41" s="1">
        <v>0.0</v>
      </c>
      <c r="E41" s="1">
        <v>9.0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0.0</v>
      </c>
      <c r="C42" s="1">
        <v>0.0</v>
      </c>
      <c r="D42" s="1">
        <v>7.0</v>
      </c>
      <c r="E42" s="1">
        <v>7.0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0.0</v>
      </c>
      <c r="D43" s="1">
        <v>1.0</v>
      </c>
      <c r="E43" s="1">
        <v>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0.0</v>
      </c>
      <c r="C2" s="1">
        <v>901.0</v>
      </c>
      <c r="D2" s="1">
        <v>950.0</v>
      </c>
      <c r="E2" s="1">
        <v>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0.0</v>
      </c>
      <c r="C3" s="1">
        <v>901.0</v>
      </c>
      <c r="D3" s="1">
        <v>950.0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0.0</v>
      </c>
      <c r="C4" s="1">
        <v>901.0</v>
      </c>
      <c r="D4" s="1">
        <v>950.0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59.0</v>
      </c>
      <c r="C5" s="1">
        <v>57.0</v>
      </c>
      <c r="D5" s="1">
        <v>4.0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0.0</v>
      </c>
      <c r="C6" s="1">
        <v>3.0</v>
      </c>
      <c r="D6" s="1">
        <v>4.0</v>
      </c>
      <c r="E6" s="1">
        <v>14.0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1.0</v>
      </c>
      <c r="C7" s="1">
        <v>1.0</v>
      </c>
      <c r="D7" s="1">
        <v>1.0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60.0</v>
      </c>
      <c r="C8" s="1">
        <v>62.0</v>
      </c>
      <c r="D8" s="1">
        <v>4.0</v>
      </c>
      <c r="E8" s="1">
        <v>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-60.0</v>
      </c>
      <c r="C9" s="1">
        <v>-62.0</v>
      </c>
      <c r="D9" s="1">
        <v>-4.0</v>
      </c>
      <c r="E9" s="1">
        <v>-7.0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0.0</v>
      </c>
      <c r="C10" s="1">
        <v>0.0</v>
      </c>
      <c r="D10" s="1">
        <v>0.0</v>
      </c>
      <c r="E10" s="1">
        <v>-6.0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0.0</v>
      </c>
      <c r="D12" s="1">
        <v>0.0</v>
      </c>
      <c r="E12" s="1">
        <v>-6.0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0.0</v>
      </c>
      <c r="C13" s="1">
        <v>0.0</v>
      </c>
      <c r="D13" s="1">
        <v>0.0</v>
      </c>
      <c r="E13" s="1">
        <v>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-60.0</v>
      </c>
      <c r="C14" s="1">
        <v>-62.0</v>
      </c>
      <c r="D14" s="1">
        <v>-4.0</v>
      </c>
      <c r="E14" s="1">
        <v>-8.0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0.0</v>
      </c>
      <c r="C15" s="1">
        <v>0.0</v>
      </c>
      <c r="D15" s="1">
        <v>-11.0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0.0</v>
      </c>
      <c r="C16" s="1">
        <v>0.0</v>
      </c>
      <c r="D16" s="1">
        <v>0.0</v>
      </c>
      <c r="E16" s="1">
        <v>19.0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-60.0</v>
      </c>
      <c r="C17" s="1">
        <v>-62.0</v>
      </c>
      <c r="D17" s="1">
        <v>-4.0</v>
      </c>
      <c r="E17" s="1">
        <v>-8.0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-60.0</v>
      </c>
      <c r="C18" s="1">
        <v>-62.0</v>
      </c>
      <c r="D18" s="1">
        <v>-4.0</v>
      </c>
      <c r="E18" s="1">
        <v>-8.0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-60.0</v>
      </c>
      <c r="C19" s="1">
        <v>-62.0</v>
      </c>
      <c r="D19" s="1">
        <v>-4.0</v>
      </c>
      <c r="E19" s="1">
        <v>-8.0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>
        <v>-60.0</v>
      </c>
      <c r="C20" s="1">
        <v>-62.0</v>
      </c>
      <c r="D20" s="1">
        <v>-4.0</v>
      </c>
      <c r="E20" s="1">
        <v>-8.0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>
        <v>-60.0</v>
      </c>
      <c r="C21" s="1">
        <v>-62.0</v>
      </c>
      <c r="D21" s="1">
        <v>-4.0</v>
      </c>
      <c r="E21" s="1">
        <v>-8.0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>
        <v>-60.0</v>
      </c>
      <c r="C22" s="1">
        <v>-62.0</v>
      </c>
      <c r="D22" s="1">
        <v>-4.0</v>
      </c>
      <c r="E22" s="1">
        <v>-8.0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 t="s">
        <v>120</v>
      </c>
      <c r="C24" s="1" t="s">
        <v>121</v>
      </c>
      <c r="D24" s="1" t="s">
        <v>122</v>
      </c>
      <c r="E24" s="1" t="s">
        <v>123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120</v>
      </c>
      <c r="C25" s="1" t="s">
        <v>121</v>
      </c>
      <c r="D25" s="1" t="s">
        <v>122</v>
      </c>
      <c r="E25" s="1" t="s">
        <v>123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>
        <v>1.0</v>
      </c>
      <c r="C26" s="1">
        <v>1.0</v>
      </c>
      <c r="D26" s="1">
        <v>3.0</v>
      </c>
      <c r="E26" s="1">
        <v>12.0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 t="s">
        <v>120</v>
      </c>
      <c r="C27" s="1" t="s">
        <v>121</v>
      </c>
      <c r="D27" s="1" t="s">
        <v>122</v>
      </c>
      <c r="E27" s="1" t="s">
        <v>123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127</v>
      </c>
      <c r="B28" s="1" t="s">
        <v>120</v>
      </c>
      <c r="C28" s="1" t="s">
        <v>121</v>
      </c>
      <c r="D28" s="1" t="s">
        <v>122</v>
      </c>
      <c r="E28" s="1" t="s">
        <v>123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128</v>
      </c>
      <c r="B29" s="1">
        <v>1.0</v>
      </c>
      <c r="C29" s="1">
        <v>1.0</v>
      </c>
      <c r="D29" s="1">
        <v>3.0</v>
      </c>
      <c r="E29" s="1">
        <v>12.0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129</v>
      </c>
      <c r="B30" s="1" t="s">
        <v>130</v>
      </c>
      <c r="C30" s="1" t="s">
        <v>131</v>
      </c>
      <c r="D30" s="1" t="s">
        <v>132</v>
      </c>
      <c r="E30" s="1" t="s">
        <v>133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 t="s">
        <v>130</v>
      </c>
      <c r="C31" s="1" t="s">
        <v>131</v>
      </c>
      <c r="D31" s="1" t="s">
        <v>132</v>
      </c>
      <c r="E31" s="1" t="s">
        <v>133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135</v>
      </c>
      <c r="B33" s="1">
        <v>-59.0</v>
      </c>
      <c r="C33" s="1">
        <v>-60.0</v>
      </c>
      <c r="D33" s="1">
        <v>-4.0</v>
      </c>
      <c r="E33" s="1">
        <v>-7.0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-59.0</v>
      </c>
      <c r="C34" s="1">
        <v>-60.0</v>
      </c>
      <c r="D34" s="1">
        <v>-4.0</v>
      </c>
      <c r="E34" s="1">
        <v>-7.0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-60.0</v>
      </c>
      <c r="C35" s="1">
        <v>-62.0</v>
      </c>
      <c r="D35" s="1">
        <v>-4.0</v>
      </c>
      <c r="E35" s="1">
        <v>-7.0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1">
        <v>0.0</v>
      </c>
      <c r="C36" s="1">
        <v>0.0</v>
      </c>
      <c r="D36" s="1">
        <v>0.0</v>
      </c>
      <c r="E36" s="1">
        <v>-6.0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1">
        <v>-37.0</v>
      </c>
      <c r="C37" s="1">
        <v>-38.0</v>
      </c>
      <c r="D37" s="1">
        <v>-2.0</v>
      </c>
      <c r="E37" s="1">
        <v>-5.0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141</v>
      </c>
      <c r="B39" s="1">
        <v>0.0</v>
      </c>
      <c r="C39" s="1">
        <v>10.0</v>
      </c>
      <c r="D39" s="1">
        <v>9.0</v>
      </c>
      <c r="E39" s="1">
        <v>15.0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0.0</v>
      </c>
      <c r="C40" s="1">
        <v>10.0</v>
      </c>
      <c r="D40" s="1">
        <v>9.0</v>
      </c>
      <c r="E40" s="1">
        <v>15.0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59.0</v>
      </c>
      <c r="C41" s="1">
        <v>47.0</v>
      </c>
      <c r="D41" s="1">
        <v>4.0</v>
      </c>
      <c r="E41" s="1">
        <v>6.0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1">
        <v>0.0</v>
      </c>
      <c r="C42" s="1">
        <v>3.0</v>
      </c>
      <c r="D42" s="1">
        <v>4.0</v>
      </c>
      <c r="E42" s="1">
        <v>14.0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0.0</v>
      </c>
      <c r="C43" s="1">
        <v>0.0</v>
      </c>
      <c r="D43" s="1">
        <v>0.0</v>
      </c>
      <c r="E43" s="1">
        <v>13.0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146</v>
      </c>
      <c r="B44" s="1">
        <v>0.0</v>
      </c>
      <c r="C44" s="1">
        <v>0.0</v>
      </c>
      <c r="D44" s="1">
        <v>0.0</v>
      </c>
      <c r="E44" s="1">
        <v>7.0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147</v>
      </c>
      <c r="B45" s="1">
        <v>0.0</v>
      </c>
      <c r="C45" s="1">
        <v>0.0</v>
      </c>
      <c r="D45" s="1">
        <v>0.0</v>
      </c>
      <c r="E45" s="1">
        <v>-6.0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148</v>
      </c>
      <c r="B46" s="1">
        <v>58.0</v>
      </c>
      <c r="C46" s="1">
        <v>6.0</v>
      </c>
      <c r="D46" s="1">
        <v>0.0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149</v>
      </c>
      <c r="B47" s="1">
        <v>58.0</v>
      </c>
      <c r="C47" s="1">
        <v>6.0</v>
      </c>
      <c r="D47" s="1">
        <v>0.0</v>
      </c>
      <c r="E47" s="1">
        <v>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1" t="s">
        <v>154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0.0</v>
      </c>
      <c r="C4" s="1" t="s">
        <v>156</v>
      </c>
      <c r="D4" s="1" t="s">
        <v>157</v>
      </c>
      <c r="E4" s="1" t="s">
        <v>158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 t="s">
        <v>162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160</v>
      </c>
      <c r="D6" s="1" t="s">
        <v>161</v>
      </c>
      <c r="E6" s="1" t="s">
        <v>162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>
        <v>0.0</v>
      </c>
      <c r="C8" s="1">
        <v>100.0</v>
      </c>
      <c r="D8" s="1">
        <v>100.0</v>
      </c>
      <c r="E8" s="1">
        <v>100.0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166</v>
      </c>
      <c r="B9" s="1">
        <v>0.0</v>
      </c>
      <c r="C9" s="1">
        <v>6.0</v>
      </c>
      <c r="D9" s="1">
        <v>47.0</v>
      </c>
      <c r="E9" s="1">
        <v>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>
        <v>0.0</v>
      </c>
      <c r="C10" s="1">
        <v>-6.0</v>
      </c>
      <c r="D10" s="1">
        <v>-47.0</v>
      </c>
      <c r="E10" s="1">
        <v>-4.0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168</v>
      </c>
      <c r="B11" s="1">
        <v>0.0</v>
      </c>
      <c r="C11" s="1">
        <v>-6.0</v>
      </c>
      <c r="D11" s="1">
        <v>-47.0</v>
      </c>
      <c r="E11" s="1">
        <v>-4.0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169</v>
      </c>
      <c r="B12" s="1">
        <v>0.0</v>
      </c>
      <c r="C12" s="1">
        <v>-6.0</v>
      </c>
      <c r="D12" s="1">
        <v>-47.0</v>
      </c>
      <c r="E12" s="1">
        <v>-4.0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170</v>
      </c>
      <c r="B13" s="1">
        <v>0.0</v>
      </c>
      <c r="C13" s="1">
        <v>-6.0</v>
      </c>
      <c r="D13" s="1">
        <v>-49.0</v>
      </c>
      <c r="E13" s="1">
        <v>-4.0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171</v>
      </c>
      <c r="B14" s="1">
        <v>0.0</v>
      </c>
      <c r="C14" s="1">
        <v>-6.0</v>
      </c>
      <c r="D14" s="1">
        <v>-49.0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172</v>
      </c>
      <c r="B15" s="1">
        <v>0.0</v>
      </c>
      <c r="C15" s="1">
        <v>-6.0</v>
      </c>
      <c r="D15" s="1">
        <v>-49.0</v>
      </c>
      <c r="E15" s="1">
        <v>-4.0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173</v>
      </c>
      <c r="B16" s="1">
        <v>0.0</v>
      </c>
      <c r="C16" s="1">
        <v>-4.0</v>
      </c>
      <c r="D16" s="1">
        <v>-29.0</v>
      </c>
      <c r="E16" s="1">
        <v>-3.0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174</v>
      </c>
      <c r="B17" s="1">
        <v>0.0</v>
      </c>
      <c r="C17" s="1">
        <v>-11.0</v>
      </c>
      <c r="D17" s="1">
        <v>-34.0</v>
      </c>
      <c r="E17" s="1">
        <v>-5.0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175</v>
      </c>
      <c r="B18" s="1">
        <v>0.0</v>
      </c>
      <c r="C18" s="1">
        <v>-11.0</v>
      </c>
      <c r="D18" s="1">
        <v>-34.0</v>
      </c>
      <c r="E18" s="1">
        <v>-2.0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176</v>
      </c>
      <c r="B20" s="1">
        <v>0.0</v>
      </c>
      <c r="C20" s="1" t="s">
        <v>90</v>
      </c>
      <c r="D20" s="1" t="s">
        <v>90</v>
      </c>
      <c r="E20" s="1" t="s">
        <v>90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178</v>
      </c>
      <c r="B22" s="1" t="s">
        <v>179</v>
      </c>
      <c r="C22" s="1" t="s">
        <v>180</v>
      </c>
      <c r="D22" s="1" t="s">
        <v>181</v>
      </c>
      <c r="E22" s="1" t="s">
        <v>182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183</v>
      </c>
      <c r="B23" s="1" t="s">
        <v>184</v>
      </c>
      <c r="C23" s="1" t="s">
        <v>185</v>
      </c>
      <c r="D23" s="1" t="s">
        <v>186</v>
      </c>
      <c r="E23" s="1" t="s">
        <v>187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188</v>
      </c>
      <c r="B24" s="1" t="s">
        <v>189</v>
      </c>
      <c r="C24" s="1" t="s">
        <v>190</v>
      </c>
      <c r="D24" s="1" t="s">
        <v>191</v>
      </c>
      <c r="E24" s="1" t="s">
        <v>192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194</v>
      </c>
      <c r="B26" s="1">
        <v>0.0</v>
      </c>
      <c r="C26" s="1">
        <v>0.0</v>
      </c>
      <c r="D26" s="1" t="s">
        <v>195</v>
      </c>
      <c r="E26" s="1" t="s">
        <v>196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197</v>
      </c>
      <c r="B27" s="1">
        <v>0.0</v>
      </c>
      <c r="C27" s="1">
        <v>0.0</v>
      </c>
      <c r="D27" s="1" t="s">
        <v>198</v>
      </c>
      <c r="E27" s="1" t="s">
        <v>199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200</v>
      </c>
      <c r="B28" s="1">
        <v>0.0</v>
      </c>
      <c r="C28" s="1">
        <v>0.0</v>
      </c>
      <c r="D28" s="1">
        <v>0.0</v>
      </c>
      <c r="E28" s="1" t="s">
        <v>201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202</v>
      </c>
      <c r="B29" s="1">
        <v>0.0</v>
      </c>
      <c r="C29" s="1">
        <v>0.0</v>
      </c>
      <c r="D29" s="1">
        <v>0.0</v>
      </c>
      <c r="E29" s="1" t="s">
        <v>203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204</v>
      </c>
      <c r="B30" s="1" t="s">
        <v>205</v>
      </c>
      <c r="C30" s="1" t="s">
        <v>206</v>
      </c>
      <c r="D30" s="1" t="s">
        <v>207</v>
      </c>
      <c r="E30" s="1" t="s">
        <v>208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209</v>
      </c>
      <c r="B31" s="1">
        <v>0.0</v>
      </c>
      <c r="C31" s="1">
        <v>0.0</v>
      </c>
      <c r="D31" s="1">
        <v>0.0</v>
      </c>
      <c r="E31" s="1" t="s">
        <v>210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211</v>
      </c>
      <c r="B32" s="1">
        <v>0.0</v>
      </c>
      <c r="C32" s="1">
        <v>0.0</v>
      </c>
      <c r="D32" s="1">
        <v>0.0</v>
      </c>
      <c r="E32" s="1" t="s">
        <v>212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213</v>
      </c>
      <c r="B33" s="1">
        <v>0.0</v>
      </c>
      <c r="C33" s="1">
        <v>0.0</v>
      </c>
      <c r="D33" s="1">
        <v>0.0</v>
      </c>
      <c r="E33" s="1" t="s">
        <v>214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215</v>
      </c>
      <c r="B34" s="1">
        <v>0.0</v>
      </c>
      <c r="C34" s="1">
        <v>0.0</v>
      </c>
      <c r="D34" s="1" t="s">
        <v>216</v>
      </c>
      <c r="E34" s="1" t="s">
        <v>217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218</v>
      </c>
      <c r="B35" s="1" t="s">
        <v>219</v>
      </c>
      <c r="C35" s="1" t="s">
        <v>220</v>
      </c>
      <c r="D35" s="1" t="s">
        <v>221</v>
      </c>
      <c r="E35" s="1" t="s">
        <v>90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222</v>
      </c>
      <c r="B36" s="1">
        <v>0.0</v>
      </c>
      <c r="C36" s="1">
        <v>0.0</v>
      </c>
      <c r="D36" s="1" t="s">
        <v>216</v>
      </c>
      <c r="E36" s="1" t="s">
        <v>223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224</v>
      </c>
      <c r="B37" s="1" t="s">
        <v>219</v>
      </c>
      <c r="C37" s="1" t="s">
        <v>220</v>
      </c>
      <c r="D37" s="1" t="s">
        <v>221</v>
      </c>
      <c r="E37" s="1" t="s">
        <v>90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>
        <v>0.0</v>
      </c>
      <c r="C39" s="1">
        <v>0.0</v>
      </c>
      <c r="D39" s="1" t="s">
        <v>227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228</v>
      </c>
      <c r="B40" s="1">
        <v>0.0</v>
      </c>
      <c r="C40" s="1">
        <v>0.0</v>
      </c>
      <c r="D40" s="1" t="s">
        <v>227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229</v>
      </c>
      <c r="B41" s="1">
        <v>0.0</v>
      </c>
      <c r="C41" s="1" t="s">
        <v>230</v>
      </c>
      <c r="D41" s="1" t="s">
        <v>231</v>
      </c>
      <c r="E41" s="1" t="s">
        <v>232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233</v>
      </c>
      <c r="B42" s="1">
        <v>0.0</v>
      </c>
      <c r="C42" s="1" t="s">
        <v>230</v>
      </c>
      <c r="D42" s="1" t="s">
        <v>231</v>
      </c>
      <c r="E42" s="1" t="s">
        <v>234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235</v>
      </c>
      <c r="B43" s="1">
        <v>0.0</v>
      </c>
      <c r="C43" s="1" t="s">
        <v>236</v>
      </c>
      <c r="D43" s="1" t="s">
        <v>237</v>
      </c>
      <c r="E43" s="1" t="s">
        <v>238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239</v>
      </c>
      <c r="B44" s="1">
        <v>0.0</v>
      </c>
      <c r="C44" s="1" t="s">
        <v>240</v>
      </c>
      <c r="D44" s="1" t="s">
        <v>241</v>
      </c>
      <c r="E44" s="1" t="s">
        <v>242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243</v>
      </c>
      <c r="B45" s="1">
        <v>0.0</v>
      </c>
      <c r="C45" s="1" t="s">
        <v>240</v>
      </c>
      <c r="D45" s="1" t="s">
        <v>241</v>
      </c>
      <c r="E45" s="1" t="s">
        <v>242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244</v>
      </c>
      <c r="B46" s="1">
        <v>0.0</v>
      </c>
      <c r="C46" s="1" t="s">
        <v>240</v>
      </c>
      <c r="D46" s="1" t="s">
        <v>237</v>
      </c>
      <c r="E46" s="1" t="s">
        <v>245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246</v>
      </c>
      <c r="B47" s="1">
        <v>0.0</v>
      </c>
      <c r="C47" s="1" t="s">
        <v>247</v>
      </c>
      <c r="D47" s="1" t="s">
        <v>248</v>
      </c>
      <c r="E47" s="1" t="s">
        <v>249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>
        <v>0.0</v>
      </c>
      <c r="C48" s="1" t="s">
        <v>251</v>
      </c>
      <c r="D48" s="1" t="s">
        <v>252</v>
      </c>
      <c r="E48" s="1" t="s">
        <v>253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254</v>
      </c>
      <c r="B49" s="1">
        <v>0.0</v>
      </c>
      <c r="C49" s="1" t="s">
        <v>255</v>
      </c>
      <c r="D49" s="1" t="s">
        <v>256</v>
      </c>
      <c r="E49" s="1" t="s">
        <v>257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258</v>
      </c>
      <c r="B50" s="1">
        <v>0.0</v>
      </c>
      <c r="C50" s="1">
        <v>0.0</v>
      </c>
      <c r="D50" s="1" t="s">
        <v>259</v>
      </c>
      <c r="E50" s="1" t="s">
        <v>260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0.0</v>
      </c>
      <c r="C51" s="1">
        <v>0.0</v>
      </c>
      <c r="D51" s="1" t="s">
        <v>262</v>
      </c>
      <c r="E51" s="1" t="s">
        <v>263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264</v>
      </c>
      <c r="B52" s="1">
        <v>0.0</v>
      </c>
      <c r="C52" s="1">
        <v>0.0</v>
      </c>
      <c r="D52" s="1" t="s">
        <v>265</v>
      </c>
      <c r="E52" s="1">
        <v>162.0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266</v>
      </c>
      <c r="B53" s="1">
        <v>0.0</v>
      </c>
      <c r="C53" s="1">
        <v>0.0</v>
      </c>
      <c r="D53" s="1" t="s">
        <v>265</v>
      </c>
      <c r="E53" s="1" t="s">
        <v>267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268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269</v>
      </c>
      <c r="B55" s="1">
        <v>0.0</v>
      </c>
      <c r="C55" s="1">
        <v>0.0</v>
      </c>
      <c r="D55" s="1">
        <v>0.0</v>
      </c>
      <c r="E55" s="1" t="s">
        <v>270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271</v>
      </c>
      <c r="B56" s="1">
        <v>0.0</v>
      </c>
      <c r="C56" s="1">
        <v>0.0</v>
      </c>
      <c r="D56" s="1">
        <v>0.0</v>
      </c>
      <c r="E56" s="1" t="s">
        <v>270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272</v>
      </c>
      <c r="B57" s="1">
        <v>0.0</v>
      </c>
      <c r="C57" s="1">
        <v>0.0</v>
      </c>
      <c r="D57" s="1" t="s">
        <v>273</v>
      </c>
      <c r="E57" s="1" t="s">
        <v>274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275</v>
      </c>
      <c r="B58" s="1">
        <v>0.0</v>
      </c>
      <c r="C58" s="1">
        <v>0.0</v>
      </c>
      <c r="D58" s="1" t="s">
        <v>273</v>
      </c>
      <c r="E58" s="1" t="s">
        <v>276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277</v>
      </c>
      <c r="B59" s="1">
        <v>0.0</v>
      </c>
      <c r="C59" s="1">
        <v>0.0</v>
      </c>
      <c r="D59" s="1" t="s">
        <v>278</v>
      </c>
      <c r="E59" s="1" t="s">
        <v>279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280</v>
      </c>
      <c r="B60" s="1">
        <v>0.0</v>
      </c>
      <c r="C60" s="1">
        <v>0.0</v>
      </c>
      <c r="D60" s="1" t="s">
        <v>281</v>
      </c>
      <c r="E60" s="1" t="s">
        <v>282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283</v>
      </c>
      <c r="B61" s="1">
        <v>0.0</v>
      </c>
      <c r="C61" s="1">
        <v>0.0</v>
      </c>
      <c r="D61" s="1" t="s">
        <v>281</v>
      </c>
      <c r="E61" s="1" t="s">
        <v>282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284</v>
      </c>
      <c r="B62" s="1">
        <v>0.0</v>
      </c>
      <c r="C62" s="1">
        <v>0.0</v>
      </c>
      <c r="D62" s="1" t="s">
        <v>285</v>
      </c>
      <c r="E62" s="1" t="s">
        <v>286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287</v>
      </c>
      <c r="B63" s="1">
        <v>0.0</v>
      </c>
      <c r="C63" s="1">
        <v>0.0</v>
      </c>
      <c r="D63" s="1" t="s">
        <v>288</v>
      </c>
      <c r="E63" s="1" t="s">
        <v>289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290</v>
      </c>
      <c r="B64" s="1">
        <v>0.0</v>
      </c>
      <c r="C64" s="1">
        <v>0.0</v>
      </c>
      <c r="D64" s="1">
        <v>0.0</v>
      </c>
      <c r="E64" s="1" t="s">
        <v>291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292</v>
      </c>
      <c r="B65" s="1">
        <v>0.0</v>
      </c>
      <c r="C65" s="1">
        <v>0.0</v>
      </c>
      <c r="D65" s="1" t="s">
        <v>293</v>
      </c>
      <c r="E65" s="1" t="s">
        <v>294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295</v>
      </c>
      <c r="B66" s="1">
        <v>0.0</v>
      </c>
      <c r="C66" s="1">
        <v>0.0</v>
      </c>
      <c r="D66" s="1" t="s">
        <v>296</v>
      </c>
      <c r="E66" s="1" t="s">
        <v>297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298</v>
      </c>
      <c r="B67" s="1">
        <v>0.0</v>
      </c>
      <c r="C67" s="1">
        <v>0.0</v>
      </c>
      <c r="D67" s="1" t="s">
        <v>299</v>
      </c>
      <c r="E67" s="1" t="s">
        <v>300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301</v>
      </c>
      <c r="B68" s="1">
        <v>0.0</v>
      </c>
      <c r="C68" s="1">
        <v>0.0</v>
      </c>
      <c r="D68" s="1">
        <v>0.0</v>
      </c>
      <c r="E68" s="1" t="s">
        <v>302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303</v>
      </c>
      <c r="B69" s="1">
        <v>0.0</v>
      </c>
      <c r="C69" s="1">
        <v>0.0</v>
      </c>
      <c r="D69" s="1">
        <v>0.0</v>
      </c>
      <c r="E69" s="1" t="s">
        <v>304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305</v>
      </c>
      <c r="B70" s="1">
        <v>0.0</v>
      </c>
      <c r="C70" s="1">
        <v>0.0</v>
      </c>
      <c r="D70" s="1">
        <v>0.0</v>
      </c>
      <c r="E70" s="1" t="s">
        <v>306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307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308</v>
      </c>
      <c r="B72" s="1">
        <v>0.0</v>
      </c>
      <c r="C72" s="1">
        <v>0.0</v>
      </c>
      <c r="D72" s="1">
        <v>0.0</v>
      </c>
      <c r="E72" s="1" t="s">
        <v>309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310</v>
      </c>
      <c r="B73" s="1">
        <v>0.0</v>
      </c>
      <c r="C73" s="1">
        <v>0.0</v>
      </c>
      <c r="D73" s="1">
        <v>0.0</v>
      </c>
      <c r="E73" s="1" t="s">
        <v>311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312</v>
      </c>
      <c r="B74" s="1">
        <v>0.0</v>
      </c>
      <c r="C74" s="1">
        <v>0.0</v>
      </c>
      <c r="D74" s="1">
        <v>0.0</v>
      </c>
      <c r="E74" s="1" t="s">
        <v>313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314</v>
      </c>
      <c r="B75" s="1">
        <v>0.0</v>
      </c>
      <c r="C75" s="1">
        <v>0.0</v>
      </c>
      <c r="D75" s="1">
        <v>0.0</v>
      </c>
      <c r="E75" s="1" t="s">
        <v>315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316</v>
      </c>
      <c r="B76" s="1">
        <v>0.0</v>
      </c>
      <c r="C76" s="1">
        <v>0.0</v>
      </c>
      <c r="D76" s="1">
        <v>0.0</v>
      </c>
      <c r="E76" s="1" t="s">
        <v>315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317</v>
      </c>
      <c r="B77" s="1">
        <v>0.0</v>
      </c>
      <c r="C77" s="1">
        <v>0.0</v>
      </c>
      <c r="D77" s="1">
        <v>0.0</v>
      </c>
      <c r="E77" s="1" t="s">
        <v>318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319</v>
      </c>
      <c r="B78" s="1">
        <v>0.0</v>
      </c>
      <c r="C78" s="1">
        <v>0.0</v>
      </c>
      <c r="D78" s="1">
        <v>0.0</v>
      </c>
      <c r="E78" s="1" t="s">
        <v>320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321</v>
      </c>
      <c r="B79" s="1">
        <v>0.0</v>
      </c>
      <c r="C79" s="1">
        <v>0.0</v>
      </c>
      <c r="D79" s="1">
        <v>0.0</v>
      </c>
      <c r="E79" s="1" t="s">
        <v>322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323</v>
      </c>
      <c r="B80" s="1">
        <v>0.0</v>
      </c>
      <c r="C80" s="1">
        <v>0.0</v>
      </c>
      <c r="D80" s="1">
        <v>0.0</v>
      </c>
      <c r="E80" s="1" t="s">
        <v>324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325</v>
      </c>
      <c r="B81" s="1">
        <v>0.0</v>
      </c>
      <c r="C81" s="1">
        <v>0.0</v>
      </c>
      <c r="D81" s="1">
        <v>0.0</v>
      </c>
      <c r="E81" s="1" t="s">
        <v>326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327</v>
      </c>
      <c r="B82" s="1">
        <v>0.0</v>
      </c>
      <c r="C82" s="1">
        <v>0.0</v>
      </c>
      <c r="D82" s="1">
        <v>0.0</v>
      </c>
      <c r="E82" s="1" t="s">
        <v>328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329</v>
      </c>
      <c r="C1" s="1" t="s">
        <v>330</v>
      </c>
      <c r="D1" s="1" t="s">
        <v>331</v>
      </c>
      <c r="E1" s="1" t="s">
        <v>332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333</v>
      </c>
      <c r="B2" s="1" t="s">
        <v>334</v>
      </c>
      <c r="C2" s="1" t="s">
        <v>335</v>
      </c>
      <c r="D2" s="1" t="s">
        <v>336</v>
      </c>
      <c r="E2" s="1" t="s">
        <v>336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337</v>
      </c>
      <c r="B3" s="1" t="s">
        <v>338</v>
      </c>
      <c r="C3" s="1" t="s">
        <v>339</v>
      </c>
      <c r="D3" s="1" t="s">
        <v>340</v>
      </c>
      <c r="E3" s="1" t="s">
        <v>341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342</v>
      </c>
      <c r="B4" s="1" t="s">
        <v>334</v>
      </c>
      <c r="C4" s="1" t="s">
        <v>335</v>
      </c>
      <c r="D4" s="1" t="s">
        <v>336</v>
      </c>
      <c r="E4" s="1" t="s">
        <v>336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337</v>
      </c>
      <c r="B5" s="1" t="s">
        <v>338</v>
      </c>
      <c r="C5" s="1" t="s">
        <v>339</v>
      </c>
      <c r="D5" s="1" t="s">
        <v>340</v>
      </c>
      <c r="E5" s="1" t="s">
        <v>341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343</v>
      </c>
      <c r="B6" s="1" t="s">
        <v>344</v>
      </c>
      <c r="C6" s="1" t="s">
        <v>345</v>
      </c>
      <c r="D6" s="1" t="s">
        <v>346</v>
      </c>
      <c r="E6" s="1" t="s">
        <v>347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348</v>
      </c>
      <c r="B7" s="1" t="s">
        <v>338</v>
      </c>
      <c r="C7" s="1" t="s">
        <v>338</v>
      </c>
      <c r="D7" s="1" t="s">
        <v>338</v>
      </c>
      <c r="E7" s="1" t="s">
        <v>338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349</v>
      </c>
      <c r="B8" s="1" t="s">
        <v>338</v>
      </c>
      <c r="C8" s="1" t="s">
        <v>350</v>
      </c>
      <c r="D8" s="1" t="s">
        <v>351</v>
      </c>
      <c r="E8" s="1" t="s">
        <v>350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352</v>
      </c>
      <c r="B9" s="1" t="s">
        <v>353</v>
      </c>
      <c r="C9" s="1" t="s">
        <v>354</v>
      </c>
      <c r="D9" s="1" t="s">
        <v>355</v>
      </c>
      <c r="E9" s="1" t="s">
        <v>356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357</v>
      </c>
      <c r="B10" s="1" t="s">
        <v>358</v>
      </c>
      <c r="C10" s="1" t="s">
        <v>351</v>
      </c>
      <c r="D10" s="1" t="s">
        <v>355</v>
      </c>
      <c r="E10" s="1" t="s">
        <v>356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359</v>
      </c>
      <c r="B11" s="1" t="s">
        <v>338</v>
      </c>
      <c r="C11" s="1" t="s">
        <v>338</v>
      </c>
      <c r="D11" s="1" t="s">
        <v>338</v>
      </c>
      <c r="E11" s="1" t="s">
        <v>338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360</v>
      </c>
      <c r="B12" s="1" t="s">
        <v>361</v>
      </c>
      <c r="C12" s="1" t="s">
        <v>361</v>
      </c>
      <c r="D12" s="1" t="s">
        <v>362</v>
      </c>
      <c r="E12" s="1" t="s">
        <v>363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364</v>
      </c>
      <c r="B13" s="1" t="s">
        <v>338</v>
      </c>
      <c r="C13" s="1" t="s">
        <v>338</v>
      </c>
      <c r="D13" s="1" t="s">
        <v>338</v>
      </c>
      <c r="E13" s="1" t="s">
        <v>338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365</v>
      </c>
      <c r="B14" s="1" t="s">
        <v>338</v>
      </c>
      <c r="C14" s="1" t="s">
        <v>338</v>
      </c>
      <c r="D14" s="1" t="s">
        <v>338</v>
      </c>
      <c r="E14" s="1" t="s">
        <v>338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366</v>
      </c>
      <c r="B15" s="1" t="s">
        <v>338</v>
      </c>
      <c r="C15" s="1" t="s">
        <v>338</v>
      </c>
      <c r="D15" s="1" t="s">
        <v>338</v>
      </c>
      <c r="E15" s="1" t="s">
        <v>338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367</v>
      </c>
      <c r="B16" s="1" t="s">
        <v>338</v>
      </c>
      <c r="C16" s="1" t="s">
        <v>338</v>
      </c>
      <c r="D16" s="1" t="s">
        <v>338</v>
      </c>
      <c r="E16" s="1" t="s">
        <v>338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368</v>
      </c>
      <c r="B17" s="1" t="s">
        <v>122</v>
      </c>
      <c r="C17" s="1" t="s">
        <v>123</v>
      </c>
      <c r="D17" s="1" t="s">
        <v>369</v>
      </c>
      <c r="E17" s="1" t="s">
        <v>370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338</v>
      </c>
      <c r="C18" s="1" t="s">
        <v>338</v>
      </c>
      <c r="D18" s="1" t="s">
        <v>338</v>
      </c>
      <c r="E18" s="1" t="s">
        <v>338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1" t="s">
        <v>373</v>
      </c>
      <c r="C19" s="1" t="s">
        <v>374</v>
      </c>
      <c r="D19" s="1" t="s">
        <v>375</v>
      </c>
      <c r="E19" s="1" t="s">
        <v>376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 t="s">
        <v>338</v>
      </c>
      <c r="C20" s="1" t="s">
        <v>338</v>
      </c>
      <c r="D20" s="1" t="s">
        <v>338</v>
      </c>
      <c r="E20" s="1" t="s">
        <v>338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377</v>
      </c>
      <c r="B21" s="1" t="s">
        <v>378</v>
      </c>
      <c r="C21" s="1" t="s">
        <v>379</v>
      </c>
      <c r="D21" s="1" t="s">
        <v>380</v>
      </c>
      <c r="E21" s="1" t="s">
        <v>381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382</v>
      </c>
      <c r="B22" s="1" t="s">
        <v>383</v>
      </c>
      <c r="C22" s="1" t="s">
        <v>384</v>
      </c>
      <c r="D22" s="1" t="s">
        <v>385</v>
      </c>
      <c r="E22" s="1" t="s">
        <v>381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 t="s">
        <v>338</v>
      </c>
      <c r="C23" s="1" t="s">
        <v>338</v>
      </c>
      <c r="D23" s="1" t="s">
        <v>338</v>
      </c>
      <c r="E23" s="1" t="s">
        <v>338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386</v>
      </c>
      <c r="B24" s="1" t="s">
        <v>387</v>
      </c>
      <c r="C24" s="1" t="s">
        <v>388</v>
      </c>
      <c r="D24" s="1" t="s">
        <v>389</v>
      </c>
      <c r="E24" s="1" t="s">
        <v>389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390</v>
      </c>
      <c r="B25" s="1" t="s">
        <v>391</v>
      </c>
      <c r="C25" s="1" t="s">
        <v>392</v>
      </c>
      <c r="D25" s="1" t="s">
        <v>393</v>
      </c>
      <c r="E25" s="1" t="s">
        <v>393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394</v>
      </c>
      <c r="B26" s="1" t="s">
        <v>395</v>
      </c>
      <c r="C26" s="1" t="s">
        <v>396</v>
      </c>
      <c r="D26" s="1" t="s">
        <v>338</v>
      </c>
      <c r="E26" s="1" t="s">
        <v>338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397</v>
      </c>
      <c r="B2" s="1" t="s">
        <v>398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399</v>
      </c>
      <c r="B3" s="1" t="s">
        <v>400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401</v>
      </c>
      <c r="B4" s="1" t="s">
        <v>402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403</v>
      </c>
      <c r="B5" s="1" t="s">
        <v>404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405</v>
      </c>
      <c r="B6" s="1" t="s">
        <v>406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407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408</v>
      </c>
      <c r="B8" s="1" t="s">
        <v>409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410</v>
      </c>
      <c r="B9" s="4" t="s">
        <v>411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412</v>
      </c>
      <c r="B10" s="1" t="s">
        <v>413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414</v>
      </c>
      <c r="B11" s="1" t="s">
        <v>415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416</v>
      </c>
      <c r="B12" s="1" t="s">
        <v>413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417</v>
      </c>
      <c r="B13" s="1" t="s">
        <v>418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419</v>
      </c>
      <c r="B14" s="1" t="s">
        <v>420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421</v>
      </c>
      <c r="B15" s="1" t="s">
        <v>418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422</v>
      </c>
      <c r="B16" s="1" t="s">
        <v>423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424</v>
      </c>
      <c r="B17" s="1">
        <v>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425</v>
      </c>
      <c r="B18" s="1" t="s">
        <v>426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427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428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429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430</v>
      </c>
      <c r="B22" s="1">
        <v>0.7302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431</v>
      </c>
      <c r="B23" s="1">
        <v>0.7595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432</v>
      </c>
      <c r="B24" s="1">
        <v>0.642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433</v>
      </c>
      <c r="B25" s="1">
        <v>0.7599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434</v>
      </c>
      <c r="B26" s="1">
        <v>0.7302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435</v>
      </c>
      <c r="B27" s="1">
        <v>0.7595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436</v>
      </c>
      <c r="B28" s="1">
        <v>0.642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437</v>
      </c>
      <c r="B29" s="1">
        <v>0.7599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438</v>
      </c>
      <c r="B30" s="1">
        <v>4.679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439</v>
      </c>
      <c r="B31" s="1">
        <v>-2.9173913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440</v>
      </c>
      <c r="B32" s="1">
        <v>1320611.0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441</v>
      </c>
      <c r="B33" s="1">
        <v>1320611.0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442</v>
      </c>
      <c r="B34" s="1">
        <v>6784918.0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443</v>
      </c>
      <c r="B35" s="1">
        <v>1793440.0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444</v>
      </c>
      <c r="B36" s="1">
        <v>1793440.0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445</v>
      </c>
      <c r="B37" s="1">
        <v>0.6324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446</v>
      </c>
      <c r="B38" s="1">
        <v>0.6993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447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448</v>
      </c>
      <c r="B40" s="1">
        <v>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449</v>
      </c>
      <c r="B41" s="1">
        <v>2.7135106E7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450</v>
      </c>
      <c r="B42" s="1">
        <v>0.19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451</v>
      </c>
      <c r="B43" s="1">
        <v>2.83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452</v>
      </c>
      <c r="B44" s="1">
        <v>693.31866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453</v>
      </c>
      <c r="B45" s="1">
        <v>0.59652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454</v>
      </c>
      <c r="B46" s="1">
        <v>0.57488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455</v>
      </c>
      <c r="B47" s="1" t="s">
        <v>456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457</v>
      </c>
      <c r="B48" s="1">
        <v>5909866.0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458</v>
      </c>
      <c r="B49" s="1">
        <v>2.079617E7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459</v>
      </c>
      <c r="B50" s="1">
        <v>4.04398E7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460</v>
      </c>
      <c r="B51" s="1">
        <v>1680217.0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461</v>
      </c>
      <c r="B52" s="1">
        <v>2795979.0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462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463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464</v>
      </c>
      <c r="B55" s="1">
        <v>0.054899998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465</v>
      </c>
      <c r="B56" s="1">
        <v>0.098629996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466</v>
      </c>
      <c r="B57" s="1">
        <v>0.041490003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467</v>
      </c>
      <c r="B58" s="1">
        <v>0.7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468</v>
      </c>
      <c r="B59" s="1">
        <v>0.0552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469</v>
      </c>
      <c r="B60" s="1">
        <v>4.04398E7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470</v>
      </c>
      <c r="B61" s="1">
        <v>0.144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471</v>
      </c>
      <c r="B62" s="1">
        <v>4.6597223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472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473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474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475</v>
      </c>
      <c r="B66" s="1">
        <v>-8772890.0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476</v>
      </c>
      <c r="B67" s="1">
        <v>-0.3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477</v>
      </c>
      <c r="B68" s="1">
        <v>-0.25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478</v>
      </c>
      <c r="B69" s="1">
        <v>151.001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479</v>
      </c>
      <c r="B70" s="1">
        <v>-0.719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480</v>
      </c>
      <c r="B71" s="1">
        <v>-0.71484375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481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482</v>
      </c>
      <c r="B73" s="1" t="s">
        <v>483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484</v>
      </c>
      <c r="B74" s="1" t="s">
        <v>485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486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487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488</v>
      </c>
      <c r="B77" s="1" t="s">
        <v>489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490</v>
      </c>
      <c r="B78" s="1" t="s">
        <v>491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492</v>
      </c>
      <c r="B79" s="1">
        <v>1.6421706E9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493</v>
      </c>
      <c r="B80" s="1" t="s">
        <v>494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495</v>
      </c>
      <c r="B81" s="1" t="s">
        <v>496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497</v>
      </c>
      <c r="B82" s="1" t="s">
        <v>498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499</v>
      </c>
      <c r="B83" s="1" t="s">
        <v>500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501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502</v>
      </c>
      <c r="B85" s="1">
        <v>0.671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503</v>
      </c>
      <c r="B86" s="1">
        <v>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504</v>
      </c>
      <c r="B87" s="1">
        <v>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505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506</v>
      </c>
      <c r="B89" s="1">
        <v>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507</v>
      </c>
      <c r="B90" s="1" t="s">
        <v>508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509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510</v>
      </c>
      <c r="B92" s="1">
        <v>1310119.0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511</v>
      </c>
      <c r="B93" s="1">
        <v>0.055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512</v>
      </c>
      <c r="B94" s="1">
        <v>-8215199.0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513</v>
      </c>
      <c r="B95" s="1">
        <v>870448.0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514</v>
      </c>
      <c r="B96" s="1">
        <v>3.503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515</v>
      </c>
      <c r="B97" s="1">
        <v>5.686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516</v>
      </c>
      <c r="B98" s="1">
        <v>39138.0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517</v>
      </c>
      <c r="B99" s="1">
        <v>28.314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518</v>
      </c>
      <c r="B100" s="1">
        <v>0.002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519</v>
      </c>
      <c r="B101" s="1">
        <v>-0.97950995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520</v>
      </c>
      <c r="B102" s="1">
        <v>-2.93272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521</v>
      </c>
      <c r="B103" s="1">
        <v>39138.0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522</v>
      </c>
      <c r="B104" s="1">
        <v>-5918657.0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523</v>
      </c>
      <c r="B105" s="1">
        <v>-5173726.0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524</v>
      </c>
      <c r="B106" s="1">
        <v>3.562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525</v>
      </c>
      <c r="B107" s="1">
        <v>1.0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526</v>
      </c>
      <c r="B108" s="1">
        <v>-162.95552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527</v>
      </c>
      <c r="B109" s="1" t="s">
        <v>456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528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-1.0</v>
      </c>
      <c r="D3" s="1">
        <v>-3.0</v>
      </c>
      <c r="E3" s="1">
        <v>-4.0</v>
      </c>
      <c r="F3" s="1">
        <f>IF(E3*FORECAST(F2,B3:E3,B2:E2)&gt;0,FORECAST(F2,B3:E3,B2:E2),E3)*$X$1</f>
        <v>-5.5</v>
      </c>
      <c r="G3" s="1">
        <f>IF(F3*FORECAST(G2,B3:F3,B2:F2)&gt;0,FORECAST(G2,B3:F3,B2:F2),F3)*$X$1</f>
        <v>-6.9</v>
      </c>
      <c r="H3" s="1">
        <f>IF(G3*FORECAST(H2,B3:G3,B2:G2)&gt;0,FORECAST(H2,B3:G3,B2:G2),G3)*$X$1</f>
        <v>-8.3</v>
      </c>
      <c r="I3" s="1">
        <f>IF(H3*FORECAST(I2,B3:H3,B2:H2)&gt;0,FORECAST(I2,B3:H3,B2:H2),H3)*$X$1</f>
        <v>-9.7</v>
      </c>
      <c r="J3" s="1">
        <f>IF(I3*FORECAST(J2,B3:I3,B2:I2)&gt;0,FORECAST(J2,B3:I3,B2:I2),I3)*$X$1</f>
        <v>-11.1</v>
      </c>
      <c r="K3" s="1">
        <f>IF(J3*FORECAST(K2,B3:J3,B2:J2)&gt;0,FORECAST(K2,B3:J3,B2:J2),J3)*$X$1</f>
        <v>-12.5</v>
      </c>
      <c r="L3" s="1">
        <f>IF(K3*FORECAST(L2,B3:K3,B2:K2)&gt;0,FORECAST(L2,B3:K3,B2:K2),K3)*$X$1</f>
        <v>-13.9</v>
      </c>
      <c r="M3" s="5">
        <f>IF(L3*FORECAST(M2,B3:L3,B2:L2)&gt;0,FORECAST(M2,B3:L3,B2:L2),L3)*$X$1</f>
        <v>-15.3</v>
      </c>
      <c r="N3" s="5">
        <f>IF(M3*FORECAST(N2,B3:M3,B2:M2)&gt;0,FORECAST(N2,B3:M3,B2:M2),M3)*$X$1</f>
        <v>-16.7</v>
      </c>
      <c r="O3" s="5">
        <f>IF(N3*FORECAST(O2,B3:N3,B2:N2)&gt;0,FORECAST(O2,B3:N3,B2:N2),N3)*$X$1</f>
        <v>-18.1</v>
      </c>
      <c r="P3" s="5">
        <f>IF(O3*FORECAST(P2,B3:O3,B2:O2)&gt;0,FORECAST(P2,B3:O3,B2:O2),O3)*$X$1</f>
        <v>-19.5</v>
      </c>
      <c r="Q3" s="5">
        <f>IF(P3*FORECAST(Q2,B3:P3,B2:P2)&gt;0,FORECAST(Q2,B3:P3,B2:P2),P3)*$X$1</f>
        <v>-20.9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-23.0</v>
      </c>
      <c r="C4" s="1">
        <v>-51.0</v>
      </c>
      <c r="D4" s="1">
        <v>-3.0</v>
      </c>
      <c r="E4" s="1">
        <v>-2.0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529</v>
      </c>
      <c r="B5" s="1">
        <v>1.0</v>
      </c>
      <c r="C5" s="1">
        <v>1.0</v>
      </c>
      <c r="D5" s="1">
        <v>3.0</v>
      </c>
      <c r="E5" s="1">
        <v>12.0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530</v>
      </c>
      <c r="L7" s="1">
        <f>IF(Q3*FORECAST(Q2,B3:Q3,B2:Q2)&gt;0,FORECAST(Q2,B3:Q3,B2:Q2),P3)*$X$1 * (1+0.02)/(0.0789-0.02)</f>
        <v>-361.9354839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531</v>
      </c>
      <c r="L8" s="6">
        <f t="array" ref="L8">NPV(0.0789,G3:Q3)</f>
        <v>-92.22063042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532</v>
      </c>
      <c r="L9" s="6">
        <f t="array" ref="L9">NPV(0.0789,G16:Q16)</f>
        <v>-156.977728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533</v>
      </c>
      <c r="L10" s="6">
        <f>L8 + L9</f>
        <v>-249.1983584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534</v>
      </c>
      <c r="L12" s="6">
        <f>L10 - L11</f>
        <v>-247.1983584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535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-20.5998632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-361.9354839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-60.0</v>
      </c>
      <c r="C3" s="1">
        <v>-62.0</v>
      </c>
      <c r="D3" s="1">
        <v>-4.0</v>
      </c>
      <c r="E3" s="1">
        <v>-8.0</v>
      </c>
      <c r="F3" s="1">
        <f>IF(E3*FORECAST(F2,B3:E3,B2:E2)&gt;0,FORECAST(F2,B3:E3,B2:E2),E3)*$X$1</f>
        <v>-8</v>
      </c>
      <c r="G3" s="1">
        <f>IF(F3*FORECAST(G2,B3:F3,B2:F2)&gt;0,FORECAST(G2,B3:F3,B2:F2),F3)*$X$1</f>
        <v>-8</v>
      </c>
      <c r="H3" s="1">
        <f>IF(G3*FORECAST(H2,B3:G3,B2:G2)&gt;0,FORECAST(H2,B3:G3,B2:G2),G3)*$X$1</f>
        <v>-8</v>
      </c>
      <c r="I3" s="1">
        <f>IF(H3*FORECAST(I2,B3:H3,B2:H2)&gt;0,FORECAST(I2,B3:H3,B2:H2),H3)*$X$1</f>
        <v>-8</v>
      </c>
      <c r="J3" s="1">
        <f>IF(I3*FORECAST(J2,B3:I3,B2:I2)&gt;0,FORECAST(J2,B3:I3,B2:I2),I3)*$X$1</f>
        <v>-8</v>
      </c>
      <c r="K3" s="1">
        <f>IF(J3*FORECAST(K2,B3:J3,B2:J2)&gt;0,FORECAST(K2,B3:J3,B2:J2),J3)*$X$1</f>
        <v>-8</v>
      </c>
      <c r="L3" s="1">
        <f>IF(K3*FORECAST(L2,B3:K3,B2:K2)&gt;0,FORECAST(L2,B3:K3,B2:K2),K3)*$X$1</f>
        <v>-8</v>
      </c>
      <c r="M3" s="5">
        <f>IF(L3*FORECAST(M2,B3:L3,B2:L2)&gt;0,FORECAST(M2,B3:L3,B2:L2),L3)*$X$1</f>
        <v>-8</v>
      </c>
      <c r="N3" s="5">
        <f>IF(M3*FORECAST(N2,B3:M3,B2:M2)&gt;0,FORECAST(N2,B3:M3,B2:M2),M3)*$X$1</f>
        <v>-8</v>
      </c>
      <c r="O3" s="5">
        <f>IF(N3*FORECAST(O2,B3:N3,B2:N2)&gt;0,FORECAST(O2,B3:N3,B2:N2),N3)*$X$1</f>
        <v>-8</v>
      </c>
      <c r="P3" s="5">
        <f>IF(O3*FORECAST(P2,B3:O3,B2:O2)&gt;0,FORECAST(P2,B3:O3,B2:O2),O3)*$X$1</f>
        <v>-8</v>
      </c>
      <c r="Q3" s="5">
        <f>IF(P3*FORECAST(Q2,B3:P3,B2:P2)&gt;0,FORECAST(Q2,B3:P3,B2:P2),P3)*$X$1</f>
        <v>-8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-23.0</v>
      </c>
      <c r="C4" s="1">
        <v>-51.0</v>
      </c>
      <c r="D4" s="1">
        <v>-3.0</v>
      </c>
      <c r="E4" s="1">
        <v>-2.0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529</v>
      </c>
      <c r="B5" s="1">
        <v>1.0</v>
      </c>
      <c r="C5" s="1">
        <v>1.0</v>
      </c>
      <c r="D5" s="1">
        <v>3.0</v>
      </c>
      <c r="E5" s="1">
        <v>12.0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530</v>
      </c>
      <c r="L7" s="1">
        <f>IF(Q3*FORECAST(Q2,B3:Q3,B2:Q2)&gt;0,FORECAST(Q2,B3:Q3,B2:Q2),P3)*$X$1 * (1+0.02)/(0.0789-0.02)</f>
        <v>-138.5398981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531</v>
      </c>
      <c r="L8" s="6">
        <f t="array" ref="L8">NPV(0.0789,G3:Q3)</f>
        <v>-57.41775105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532</v>
      </c>
      <c r="L9" s="6">
        <f t="array" ref="L9">NPV(0.0789,G16:Q16)</f>
        <v>-60.0871686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533</v>
      </c>
      <c r="L10" s="6">
        <f>L8 + L9</f>
        <v>-117.5049197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534</v>
      </c>
      <c r="L12" s="6">
        <f>L10 - L11</f>
        <v>-115.5049197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535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-9.625409971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-138.5398981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