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<sst xmlns="http://schemas.openxmlformats.org/spreadsheetml/2006/main" count="424" uniqueCount="347">
  <si>
    <t>ticker</t>
  </si>
  <si>
    <t>BRAC</t>
  </si>
  <si>
    <t>nombre</t>
  </si>
  <si>
    <t>BROAD CAPITAL ACQUISITION</t>
  </si>
  <si>
    <t>empresa</t>
  </si>
  <si>
    <t>Investment Holding Companies</t>
  </si>
  <si>
    <t>Open</t>
  </si>
  <si>
    <t>Target Price</t>
  </si>
  <si>
    <t>Upside</t>
  </si>
  <si>
    <t>2475.79%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</si>
  <si>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</si>
  <si>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</si>
  <si>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</si>
  <si>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</si>
  <si>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</si>
  <si>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</si>
  <si>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</si>
  <si>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</si>
  <si>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-133.33%</t>
  </si>
  <si>
    <t>Total Assets Growth</t>
  </si>
  <si>
    <t>-72.38%</t>
  </si>
  <si>
    <t>Net Property, Plant and Equipment Growth</t>
  </si>
  <si>
    <t>No calculado</t>
  </si>
  <si>
    <t>Fiscal Period: December</t>
  </si>
  <si>
    <t>Net Income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</si>
  <si>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</si>
  <si>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</si>
  <si>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</si>
  <si>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</si>
  <si>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</si>
  <si>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</si>
  <si>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</si>
  <si>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</si>
  <si>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</si>
  <si>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</si>
  <si>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</si>
  <si>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</si>
  <si>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</si>
  <si>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</si>
  <si>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</si>
  <si>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</si>
  <si>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</si>
  <si>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</si>
  <si>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</si>
  <si>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</si>
  <si>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</si>
  <si>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</si>
  <si>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</si>
  <si>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</si>
  <si>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</si>
  <si>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</si>
  <si>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</si>
  <si>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</si>
  <si>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</si>
  <si>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</si>
  <si>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</si>
  <si>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</si>
  <si>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</si>
  <si>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</si>
  <si>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</si>
  <si>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</si>
  <si>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</si>
  <si>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</si>
  <si>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</si>
  <si>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</si>
  <si>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</si>
  <si>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</si>
  <si>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</si>
  <si>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</si>
  <si>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</si>
  <si>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</si>
  <si>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</t>
  </si>
  <si>
    <t>-0.33</t>
  </si>
  <si>
    <t>-1.3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</si>
  <si>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</si>
  <si>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</si>
  <si>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</si>
  <si>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</si>
  <si>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</si>
  <si>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</si>
  <si>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</si>
  <si>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</si>
  <si>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</si>
  <si>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</si>
  <si>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</si>
  <si>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</si>
  <si>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</si>
  <si>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</si>
  <si>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</si>
  <si>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</si>
  <si>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</si>
  <si>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</si>
  <si>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</si>
  <si>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</si>
  <si>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</si>
  <si>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</si>
  <si>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</si>
  <si>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</si>
  <si>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-0.03</t>
  </si>
  <si>
    <t>-0.06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</si>
  <si>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</si>
  <si>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</si>
  <si>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</si>
  <si>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</si>
  <si>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</si>
  <si>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</si>
  <si>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Normalized Diluted EPS</t>
  </si>
  <si>
    <t>EBITA</t>
  </si>
  <si>
    <t>EBIT</t>
  </si>
  <si>
    <t>Effective Tax Rate - (Ratio)</t>
  </si>
  <si>
    <t>-193.08</t>
  </si>
  <si>
    <t>Current Domestic Taxes</t>
  </si>
  <si>
    <t>Total Current Taxes</t>
  </si>
  <si>
    <t>Normalized Net Income</t>
  </si>
  <si>
    <t>Profitability</t>
  </si>
  <si>
    <t>Return on Assets</t>
  </si>
  <si>
    <t>-2.03</t>
  </si>
  <si>
    <t>-2.1</t>
  </si>
  <si>
    <t>Return on Total Capital</t>
  </si>
  <si>
    <t>51.24</t>
  </si>
  <si>
    <t>31.44</t>
  </si>
  <si>
    <t>Return On Equity %</t>
  </si>
  <si>
    <t>20.22</t>
  </si>
  <si>
    <t>7.32</t>
  </si>
  <si>
    <t>Return on Common Equity</t>
  </si>
  <si>
    <t>Short Term Liquidity</t>
  </si>
  <si>
    <t>Current Ratio</t>
  </si>
  <si>
    <t>0.01</t>
  </si>
  <si>
    <t>0.29</t>
  </si>
  <si>
    <t>Quick Ratio</t>
  </si>
  <si>
    <t>Operating Cash Flow to Current Liabilities</t>
  </si>
  <si>
    <t>-0.61</t>
  </si>
  <si>
    <t>-0.26</t>
  </si>
  <si>
    <t>Long Term Solvency</t>
  </si>
  <si>
    <t>Total Debt/Equity</t>
  </si>
  <si>
    <t>-37.56</t>
  </si>
  <si>
    <t>Total Debt / Total Capital</t>
  </si>
  <si>
    <t>96.45</t>
  </si>
  <si>
    <t>-60.15</t>
  </si>
  <si>
    <t>Total Liabilities / Total Assets</t>
  </si>
  <si>
    <t>98.31</t>
  </si>
  <si>
    <t>104.11</t>
  </si>
  <si>
    <t>119.17</t>
  </si>
  <si>
    <t>EBIT / Interest Expense</t>
  </si>
  <si>
    <t>-21.71</t>
  </si>
  <si>
    <t>Growth Over Prior Year</t>
  </si>
  <si>
    <t>EBITA, 1 Yr. Growth %</t>
  </si>
  <si>
    <t>53.2</t>
  </si>
  <si>
    <t>EBIT, 1 Yr. Growth %</t>
  </si>
  <si>
    <t>Earnings From Cont. Operations, 1 Yr. Growth %</t>
  </si>
  <si>
    <t>18.52</t>
  </si>
  <si>
    <t>Net Income, 1 Yr. Growth %</t>
  </si>
  <si>
    <t>Normalized Net Income, 1 Yr. Growth %</t>
  </si>
  <si>
    <t>390.85</t>
  </si>
  <si>
    <t>-115.07</t>
  </si>
  <si>
    <t>Diluted EPS Before Extra, 1 Yr. Growth %</t>
  </si>
  <si>
    <t>176.64</t>
  </si>
  <si>
    <t>80.18</t>
  </si>
  <si>
    <t>Total Assets, 1 Yr. Growth %</t>
  </si>
  <si>
    <t>-51.4</t>
  </si>
  <si>
    <t>Tangible Book Value, 1 Yr. Growth %</t>
  </si>
  <si>
    <t>126.87</t>
  </si>
  <si>
    <t>Common Equity, 1 Yr. Growth %</t>
  </si>
  <si>
    <t>Cash From Operations, 1 Yr. Growth %</t>
  </si>
  <si>
    <t>118.73</t>
  </si>
  <si>
    <t>Levered Free Cash Flow, 1 Yr. Growth %</t>
  </si>
  <si>
    <t>-54.19</t>
  </si>
  <si>
    <t>Unlevered Free Cash Flow, 1 Yr. Growth %</t>
  </si>
  <si>
    <t>-35.46</t>
  </si>
  <si>
    <t>Compound Annual Growth Rate Over Two Years</t>
  </si>
  <si>
    <t>EBITA, 2 Yr. CAGR %</t>
  </si>
  <si>
    <t>830.46</t>
  </si>
  <si>
    <t>EBIT, 2 Yr. CAGR %</t>
  </si>
  <si>
    <t>Earnings From Cont. Operations, 2 Yr. CAGR %</t>
  </si>
  <si>
    <t>312.91</t>
  </si>
  <si>
    <t>Net Income, 2 Yr. CAGR %</t>
  </si>
  <si>
    <t>Normalized Net Income, 2 Yr. CAGR %</t>
  </si>
  <si>
    <t>Diluted EPS Before Extra, 2 Yr. CAGR %</t>
  </si>
  <si>
    <t>123.26</t>
  </si>
  <si>
    <t>Total Assets, 2 Yr. CAGR %</t>
  </si>
  <si>
    <t>Tangible Book Value, 2 Yr. CAGR %</t>
  </si>
  <si>
    <t>Common Equity, 2 Yr. CAGR %</t>
  </si>
  <si>
    <t>Cash From Operations, 2 Yr. CAGR %</t>
  </si>
  <si>
    <t>2022</t>
  </si>
  <si>
    <t>2023</t>
  </si>
  <si>
    <t>Capitalization
                                    1</t>
  </si>
  <si>
    <t>134.4</t>
  </si>
  <si>
    <t>83.47</t>
  </si>
  <si>
    <t>Change</t>
  </si>
  <si>
    <t>-</t>
  </si>
  <si>
    <t>-37.89%</t>
  </si>
  <si>
    <t>Enterprise Value (EV)
                                    1</t>
  </si>
  <si>
    <t>134</t>
  </si>
  <si>
    <t>87.12</t>
  </si>
  <si>
    <t>-34.99%</t>
  </si>
  <si>
    <t>P/E ratio</t>
  </si>
  <si>
    <t>-306x</t>
  </si>
  <si>
    <t>-185x</t>
  </si>
  <si>
    <t>PBR</t>
  </si>
  <si>
    <t>-31.3x</t>
  </si>
  <si>
    <t>-8.57x</t>
  </si>
  <si>
    <t>PEG</t>
  </si>
  <si>
    <t>-2x</t>
  </si>
  <si>
    <t>-2.3x</t>
  </si>
  <si>
    <t>Capitalization / Revenue</t>
  </si>
  <si>
    <t>EV / Revenue</t>
  </si>
  <si>
    <t>EV / EBITDA</t>
  </si>
  <si>
    <t>EV / EBIT</t>
  </si>
  <si>
    <t>-78.7x</t>
  </si>
  <si>
    <t>-33.4x</t>
  </si>
  <si>
    <t>EV / FCF</t>
  </si>
  <si>
    <t>334,003,983x</t>
  </si>
  <si>
    <t>473,971,432x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</si>
  <si>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</si>
  <si>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</si>
  <si>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</si>
  <si>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</si>
  <si>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</si>
  <si>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-0.0334</t>
  </si>
  <si>
    <t>-0.0601</t>
  </si>
  <si>
    <t>Distribution rate</t>
  </si>
  <si>
    <t>Net sales</t>
  </si>
  <si>
    <t>EBITDA</t>
  </si>
  <si>
    <t>EBIT
                                    1</t>
  </si>
  <si>
    <t>-1.703</t>
  </si>
  <si>
    <t>-2.61</t>
  </si>
  <si>
    <t>Net income
                                    1</t>
  </si>
  <si>
    <t>-0.4336</t>
  </si>
  <si>
    <t>-0.5139</t>
  </si>
  <si>
    <t>Net Debt
                                    1</t>
  </si>
  <si>
    <t>-0.3919</t>
  </si>
  <si>
    <t>3.643</t>
  </si>
  <si>
    <t>Reference price
                                    2</t>
  </si>
  <si>
    <t>10.22</t>
  </si>
  <si>
    <t>11.11</t>
  </si>
  <si>
    <t>Nbr of stocks (in thousands)</t>
  </si>
  <si>
    <t>13,150</t>
  </si>
  <si>
    <t>7,513</t>
  </si>
  <si>
    <t>Announcement Date</t>
  </si>
  <si>
    <t>3/17/23</t>
  </si>
  <si>
    <t>3/14/24</t>
  </si>
  <si>
    <t>address1</t>
  </si>
  <si>
    <t>6208 Sandpebble Court</t>
  </si>
  <si>
    <t>city</t>
  </si>
  <si>
    <t>Dallas</t>
  </si>
  <si>
    <t>state</t>
  </si>
  <si>
    <t>TX</t>
  </si>
  <si>
    <t>zip</t>
  </si>
  <si>
    <t>75254</t>
  </si>
  <si>
    <t>country</t>
  </si>
  <si>
    <t>phone</t>
  </si>
  <si>
    <t>469 951 3088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</si>
  <si>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</si>
  <si>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</si>
  <si>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</si>
  <si>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</si>
  <si>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</si>
  <si>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</si>
  <si>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</si>
  <si>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</si>
  <si>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</si>
  <si>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</si>
  <si>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</si>
  <si>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Broad Capital Acquisition Corp. does not have significant operations. It focuses on effecting a merger, capital stock exchange, asset acquisition, stock purchase, reorganization, or related business combination with one or more businesses. The company was incorporated in 2021 and is based in Dallas, Texas.</t>
  </si>
  <si>
    <t>companyOfficers</t>
  </si>
  <si>
    <t>[{'maxAge': 1, 'name': 'Mr. Yau On Tse', 'age': 56, 'title': 'CEO &amp; Director', 'yearBorn': 1967, 'exercisedValue': 0, 'unexercisedValue': 0}, {'maxAge': 1, 'name': 'Ms. Rongrong  Jiang C.F.A.', 'age': 44, 'title': 'CFO &amp; Director', 'yearBorn': 1979,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</si>
  <si>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</si>
  <si>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</si>
  <si>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</si>
  <si>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</si>
  <si>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</si>
  <si>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</si>
  <si>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</si>
  <si>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</si>
  <si>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</si>
  <si>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</si>
  <si>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</si>
  <si>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</si>
  <si>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</si>
  <si>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</si>
  <si>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</si>
  <si>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</si>
  <si>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</si>
  <si>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</si>
  <si>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</si>
  <si>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</si>
  <si>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</si>
  <si>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</si>
  <si>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</si>
  <si>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</si>
  <si>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</si>
  <si>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</si>
  <si>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</si>
  <si>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</si>
  <si>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</si>
  <si>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</si>
  <si>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</si>
  <si>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</si>
  <si>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</si>
  <si>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</si>
  <si>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</si>
  <si>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</si>
  <si>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</si>
  <si>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</si>
  <si>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</si>
  <si>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</si>
  <si>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</si>
  <si>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</si>
  <si>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</si>
  <si>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</si>
  <si>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</si>
  <si>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</si>
  <si>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</si>
  <si>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</si>
  <si>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</si>
  <si>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Broad Capital Acquisition Corp</t>
  </si>
  <si>
    <t>longName</t>
  </si>
  <si>
    <t>Broad Capital Acquisition Corp.</t>
  </si>
  <si>
    <t>firstTradeDateEpochUtc</t>
  </si>
  <si>
    <t>timeZoneFullName</t>
  </si>
  <si>
    <t>America/New_York</t>
  </si>
  <si>
    <t>timeZoneShortName</t>
  </si>
  <si>
    <t>EST</t>
  </si>
  <si>
    <t>uuid</t>
  </si>
  <si>
    <t>23d04be2-5d97-3db4-80a5-029a7be3b1c1</t>
  </si>
  <si>
    <t>messageBoardId</t>
  </si>
  <si>
    <t>finmb_1678125302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</si>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</sst>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314.2465005940701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5.6738148E7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-1.296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-3.0</v>
      </c>
      <c r="C2" s="1">
        <v>-43.0</v>
      </c>
      <c r="D2" s="1">
        <v>-51.0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-1.0</v>
      </c>
      <c r="D3" s="1">
        <v>-2.0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20.0</v>
      </c>
      <c r="D4" s="1">
        <v>53.0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28.0</v>
      </c>
      <c r="D5" s="1">
        <v>53.0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3.0</v>
      </c>
      <c r="C6" s="1">
        <v>69.0</v>
      </c>
      <c r="D6" s="1">
        <v>42.0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-143.0</v>
      </c>
      <c r="C7" s="1">
        <v>-81.0</v>
      </c>
      <c r="D7" s="1">
        <v>-1.0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-103.0</v>
      </c>
      <c r="D8" s="1">
        <v>56.0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-103.0</v>
      </c>
      <c r="D9" s="1">
        <v>56.0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9.0</v>
      </c>
      <c r="C10" s="1">
        <v>0.0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14.0</v>
      </c>
      <c r="C11" s="1">
        <v>0.0</v>
      </c>
      <c r="D11" s="1">
        <v>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-13.0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-13.0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3.0</v>
      </c>
      <c r="C14" s="1">
        <v>104.0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-58.0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-18.0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104.0</v>
      </c>
      <c r="D17" s="1">
        <v>-54.0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39.0</v>
      </c>
      <c r="D18" s="1">
        <v>-37.0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40.0</v>
      </c>
      <c r="D20" s="1">
        <v>18.0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40.0</v>
      </c>
      <c r="D21" s="1">
        <v>25.0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-1.0</v>
      </c>
      <c r="D22" s="1">
        <v>-1.0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14.0</v>
      </c>
      <c r="C23" s="1">
        <v>-13.0</v>
      </c>
      <c r="D23" s="1">
        <v>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0.0</v>
      </c>
      <c r="C3" s="1">
        <v>39.0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0.0</v>
      </c>
      <c r="C4" s="1">
        <v>39.0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0.0</v>
      </c>
      <c r="C5" s="1">
        <v>0.0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0.0</v>
      </c>
      <c r="C6" s="1">
        <v>39.0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28.0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0.0</v>
      </c>
      <c r="C8" s="1">
        <v>104.0</v>
      </c>
      <c r="D8" s="1">
        <v>50.0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29.0</v>
      </c>
      <c r="C9" s="1">
        <v>105.0</v>
      </c>
      <c r="D9" s="1">
        <v>50.0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0.0</v>
      </c>
      <c r="C11" s="1">
        <v>20.0</v>
      </c>
      <c r="D11" s="1">
        <v>73.0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15.0</v>
      </c>
      <c r="C12" s="1">
        <v>84.0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13.0</v>
      </c>
      <c r="C13" s="1">
        <v>0.0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28.0</v>
      </c>
      <c r="D14" s="1">
        <v>63.0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28.0</v>
      </c>
      <c r="C15" s="1">
        <v>1.0</v>
      </c>
      <c r="D15" s="1">
        <v>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0.0</v>
      </c>
      <c r="C16" s="1">
        <v>108.0</v>
      </c>
      <c r="D16" s="1">
        <v>53.0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28.0</v>
      </c>
      <c r="C17" s="1">
        <v>109.0</v>
      </c>
      <c r="D17" s="1">
        <v>60.0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3.0</v>
      </c>
      <c r="C18" s="1">
        <v>3.0</v>
      </c>
      <c r="D18" s="1">
        <v>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2.0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-2.0</v>
      </c>
      <c r="C20" s="1">
        <v>-4.0</v>
      </c>
      <c r="D20" s="1">
        <v>-9.0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0.0</v>
      </c>
      <c r="C21" s="1">
        <v>-4.0</v>
      </c>
      <c r="D21" s="1">
        <v>-9.0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0.0</v>
      </c>
      <c r="C22" s="1">
        <v>-4.0</v>
      </c>
      <c r="D22" s="1">
        <v>-9.0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29.0</v>
      </c>
      <c r="C23" s="1">
        <v>105.0</v>
      </c>
      <c r="D23" s="1">
        <v>50.0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13.0</v>
      </c>
      <c r="C25" s="1">
        <v>8.0</v>
      </c>
      <c r="D25" s="1">
        <v>4.0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2.0</v>
      </c>
      <c r="C26" s="1">
        <v>13.0</v>
      </c>
      <c r="D26" s="1">
        <v>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 t="s">
        <v>71</v>
      </c>
      <c r="C27" s="1" t="s">
        <v>72</v>
      </c>
      <c r="D27" s="1" t="s">
        <v>73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0.0</v>
      </c>
      <c r="C28" s="1">
        <v>-4.0</v>
      </c>
      <c r="D28" s="1">
        <v>-9.0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 t="s">
        <v>71</v>
      </c>
      <c r="C29" s="1" t="s">
        <v>72</v>
      </c>
      <c r="D29" s="1" t="s">
        <v>73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13.0</v>
      </c>
      <c r="C30" s="1" t="s">
        <v>71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13.0</v>
      </c>
      <c r="C31" s="1">
        <v>-39.0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2.0</v>
      </c>
      <c r="C33" s="1">
        <v>2.0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1">
        <v>2.0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>
        <v>0.0</v>
      </c>
      <c r="C3" s="1">
        <v>19.0</v>
      </c>
      <c r="D3" s="1">
        <v>20.0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</v>
      </c>
      <c r="B4" s="1">
        <v>2.0</v>
      </c>
      <c r="C4" s="1">
        <v>1.0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</v>
      </c>
      <c r="B5" s="1">
        <v>-2.0</v>
      </c>
      <c r="C5" s="1">
        <v>-1.0</v>
      </c>
      <c r="D5" s="1">
        <v>-2.0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</v>
      </c>
      <c r="B6" s="1">
        <v>0.0</v>
      </c>
      <c r="C6" s="1">
        <v>0.0</v>
      </c>
      <c r="D6" s="1">
        <v>-12.0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</v>
      </c>
      <c r="B7" s="1">
        <v>0.0</v>
      </c>
      <c r="C7" s="1">
        <v>1.0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</v>
      </c>
      <c r="B8" s="1">
        <v>0.0</v>
      </c>
      <c r="C8" s="1">
        <v>1.0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</v>
      </c>
      <c r="B9" s="1">
        <v>-2.0</v>
      </c>
      <c r="C9" s="1">
        <v>-14.0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</v>
      </c>
      <c r="B10" s="1">
        <v>-2.0</v>
      </c>
      <c r="C10" s="1">
        <v>-14.0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</v>
      </c>
      <c r="B11" s="1">
        <v>0.0</v>
      </c>
      <c r="C11" s="1">
        <v>28.0</v>
      </c>
      <c r="D11" s="1">
        <v>53.0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</v>
      </c>
      <c r="B12" s="1">
        <v>-2.0</v>
      </c>
      <c r="C12" s="1">
        <v>-43.0</v>
      </c>
      <c r="D12" s="1">
        <v>-51.0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</v>
      </c>
      <c r="B13" s="1">
        <v>-2.0</v>
      </c>
      <c r="C13" s="1">
        <v>-43.0</v>
      </c>
      <c r="D13" s="1">
        <v>-51.0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</v>
      </c>
      <c r="B14" s="1">
        <v>-2.0</v>
      </c>
      <c r="C14" s="1">
        <v>-43.0</v>
      </c>
      <c r="D14" s="1">
        <v>-51.0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</v>
      </c>
      <c r="B15" s="1">
        <v>-2.0</v>
      </c>
      <c r="C15" s="1">
        <v>-43.0</v>
      </c>
      <c r="D15" s="1">
        <v>-51.0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</v>
      </c>
      <c r="B16" s="1">
        <v>-2.0</v>
      </c>
      <c r="C16" s="1">
        <v>-43.0</v>
      </c>
      <c r="D16" s="1">
        <v>-51.0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 t="s">
        <v>97</v>
      </c>
      <c r="C18" s="1" t="s">
        <v>98</v>
      </c>
      <c r="D18" s="1" t="s">
        <v>99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100</v>
      </c>
      <c r="B19" s="1" t="s">
        <v>97</v>
      </c>
      <c r="C19" s="1" t="s">
        <v>98</v>
      </c>
      <c r="D19" s="1" t="s">
        <v>99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101</v>
      </c>
      <c r="B20" s="1">
        <v>2.0</v>
      </c>
      <c r="C20" s="1">
        <v>13.0</v>
      </c>
      <c r="D20" s="1">
        <v>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</v>
      </c>
      <c r="B21" s="1" t="s">
        <v>97</v>
      </c>
      <c r="C21" s="1" t="s">
        <v>98</v>
      </c>
      <c r="D21" s="1" t="s">
        <v>99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</v>
      </c>
      <c r="B22" s="1" t="s">
        <v>97</v>
      </c>
      <c r="C22" s="1" t="s">
        <v>98</v>
      </c>
      <c r="D22" s="1" t="s">
        <v>99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>
        <v>2.0</v>
      </c>
      <c r="C23" s="1">
        <v>13.0</v>
      </c>
      <c r="D23" s="1">
        <v>8.0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</v>
      </c>
      <c r="B24" s="1" t="s">
        <v>97</v>
      </c>
      <c r="C24" s="1" t="s">
        <v>97</v>
      </c>
      <c r="D24" s="1" t="s">
        <v>71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</v>
      </c>
      <c r="B25" s="1" t="s">
        <v>97</v>
      </c>
      <c r="C25" s="1" t="s">
        <v>97</v>
      </c>
      <c r="D25" s="1" t="s">
        <v>71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107</v>
      </c>
      <c r="B27" s="1">
        <v>-2.0</v>
      </c>
      <c r="C27" s="1">
        <v>-1.0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108</v>
      </c>
      <c r="B28" s="1">
        <v>-2.0</v>
      </c>
      <c r="C28" s="1">
        <v>-1.0</v>
      </c>
      <c r="D28" s="1">
        <v>-2.0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109</v>
      </c>
      <c r="B29" s="1">
        <v>0.0</v>
      </c>
      <c r="C29" s="1" t="s">
        <v>110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111</v>
      </c>
      <c r="B30" s="1">
        <v>0.0</v>
      </c>
      <c r="C30" s="1">
        <v>28.0</v>
      </c>
      <c r="D30" s="1">
        <v>53.0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112</v>
      </c>
      <c r="B31" s="1">
        <v>0.0</v>
      </c>
      <c r="C31" s="1">
        <v>28.0</v>
      </c>
      <c r="D31" s="1">
        <v>53.0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113</v>
      </c>
      <c r="B32" s="1">
        <v>-1.0</v>
      </c>
      <c r="C32" s="1">
        <v>-9.0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0.0</v>
      </c>
      <c r="C3" s="1" t="s">
        <v>116</v>
      </c>
      <c r="D3" s="1" t="s">
        <v>117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 t="s">
        <v>119</v>
      </c>
      <c r="D4" s="1" t="s">
        <v>120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0.0</v>
      </c>
      <c r="C5" s="1" t="s">
        <v>122</v>
      </c>
      <c r="D5" s="1" t="s">
        <v>123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0.0</v>
      </c>
      <c r="C6" s="1" t="s">
        <v>122</v>
      </c>
      <c r="D6" s="1" t="s">
        <v>123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 t="s">
        <v>127</v>
      </c>
      <c r="C8" s="1" t="s">
        <v>128</v>
      </c>
      <c r="D8" s="1" t="s">
        <v>127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 t="s">
        <v>127</v>
      </c>
      <c r="C9" s="1" t="s">
        <v>128</v>
      </c>
      <c r="D9" s="1" t="s">
        <v>71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0.0</v>
      </c>
      <c r="C10" s="1" t="s">
        <v>131</v>
      </c>
      <c r="D10" s="1" t="s">
        <v>132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0.0</v>
      </c>
      <c r="C12" s="1">
        <v>0.0</v>
      </c>
      <c r="D12" s="1" t="s">
        <v>135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 t="s">
        <v>137</v>
      </c>
      <c r="C13" s="1">
        <v>0.0</v>
      </c>
      <c r="D13" s="1" t="s">
        <v>138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 t="s">
        <v>140</v>
      </c>
      <c r="C14" s="1" t="s">
        <v>141</v>
      </c>
      <c r="D14" s="1" t="s">
        <v>142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0.0</v>
      </c>
      <c r="C15" s="1">
        <v>0.0</v>
      </c>
      <c r="D15" s="1" t="s">
        <v>144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>
        <v>0.0</v>
      </c>
      <c r="D17" s="1" t="s">
        <v>147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0.0</v>
      </c>
      <c r="C18" s="1">
        <v>0.0</v>
      </c>
      <c r="D18" s="1" t="s">
        <v>147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 t="s">
        <v>150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0.0</v>
      </c>
      <c r="C20" s="1">
        <v>0.0</v>
      </c>
      <c r="D20" s="1" t="s">
        <v>150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 t="s">
        <v>153</v>
      </c>
      <c r="D21" s="1" t="s">
        <v>154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 t="s">
        <v>156</v>
      </c>
      <c r="D22" s="1" t="s">
        <v>157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0.0</v>
      </c>
      <c r="C23" s="1">
        <v>3.0</v>
      </c>
      <c r="D23" s="1" t="s">
        <v>159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0.0</v>
      </c>
      <c r="C24" s="1">
        <v>-8.0</v>
      </c>
      <c r="D24" s="1" t="s">
        <v>161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0.0</v>
      </c>
      <c r="C25" s="1">
        <v>-8.0</v>
      </c>
      <c r="D25" s="1" t="s">
        <v>161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0.0</v>
      </c>
      <c r="C26" s="1">
        <v>56.0</v>
      </c>
      <c r="D26" s="1" t="s">
        <v>164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0.0</v>
      </c>
      <c r="C27" s="1">
        <v>0.0</v>
      </c>
      <c r="D27" s="1" t="s">
        <v>166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0.0</v>
      </c>
      <c r="C28" s="1">
        <v>0.0</v>
      </c>
      <c r="D28" s="1" t="s">
        <v>168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>
        <v>0.0</v>
      </c>
      <c r="C30" s="1">
        <v>0.0</v>
      </c>
      <c r="D30" s="1" t="s">
        <v>171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>
        <v>0.0</v>
      </c>
      <c r="D31" s="1" t="s">
        <v>171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0.0</v>
      </c>
      <c r="C32" s="1">
        <v>0.0</v>
      </c>
      <c r="D32" s="1" t="s">
        <v>174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0.0</v>
      </c>
      <c r="C33" s="1">
        <v>0.0</v>
      </c>
      <c r="D33" s="1" t="s">
        <v>174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0.0</v>
      </c>
      <c r="C34" s="1">
        <v>0.0</v>
      </c>
      <c r="D34" s="1">
        <v>-14.0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>
        <v>0.0</v>
      </c>
      <c r="C35" s="1">
        <v>0.0</v>
      </c>
      <c r="D35" s="1" t="s">
        <v>178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0.0</v>
      </c>
      <c r="C36" s="1">
        <v>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>
        <v>0.0</v>
      </c>
      <c r="C37" s="1">
        <v>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0.0</v>
      </c>
      <c r="C38" s="1">
        <v>0.0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0.0</v>
      </c>
      <c r="C39" s="1">
        <v>0.0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183</v>
      </c>
      <c r="C1" s="1" t="s">
        <v>184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1" t="s">
        <v>186</v>
      </c>
      <c r="C2" s="1" t="s">
        <v>187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 t="s">
        <v>189</v>
      </c>
      <c r="C3" s="1" t="s">
        <v>190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 t="s">
        <v>192</v>
      </c>
      <c r="C4" s="1" t="s">
        <v>193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 t="s">
        <v>189</v>
      </c>
      <c r="C5" s="1" t="s">
        <v>194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 t="s">
        <v>196</v>
      </c>
      <c r="C6" s="1" t="s">
        <v>197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1" t="s">
        <v>199</v>
      </c>
      <c r="C7" s="1" t="s">
        <v>200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 t="s">
        <v>202</v>
      </c>
      <c r="C8" s="1" t="s">
        <v>203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189</v>
      </c>
      <c r="C9" s="1" t="s">
        <v>189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205</v>
      </c>
      <c r="B10" s="1" t="s">
        <v>189</v>
      </c>
      <c r="C10" s="1" t="s">
        <v>189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 t="s">
        <v>189</v>
      </c>
      <c r="C11" s="1" t="s">
        <v>189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 t="s">
        <v>208</v>
      </c>
      <c r="C12" s="1" t="s">
        <v>209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 t="s">
        <v>211</v>
      </c>
      <c r="C13" s="1" t="s">
        <v>212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213</v>
      </c>
      <c r="B14" s="1" t="s">
        <v>214</v>
      </c>
      <c r="C14" s="1" t="s">
        <v>214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 t="s">
        <v>189</v>
      </c>
      <c r="C15" s="1" t="s">
        <v>189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189</v>
      </c>
      <c r="C16" s="1" t="s">
        <v>189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217</v>
      </c>
      <c r="B17" s="1" t="s">
        <v>218</v>
      </c>
      <c r="C17" s="1" t="s">
        <v>219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220</v>
      </c>
      <c r="B18" s="1" t="s">
        <v>189</v>
      </c>
      <c r="C18" s="1" t="s">
        <v>189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221</v>
      </c>
      <c r="B19" s="1" t="s">
        <v>189</v>
      </c>
      <c r="C19" s="1" t="s">
        <v>189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222</v>
      </c>
      <c r="B20" s="1" t="s">
        <v>189</v>
      </c>
      <c r="C20" s="1" t="s">
        <v>189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 t="s">
        <v>224</v>
      </c>
      <c r="C21" s="1" t="s">
        <v>225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 t="s">
        <v>227</v>
      </c>
      <c r="C22" s="1" t="s">
        <v>228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229</v>
      </c>
      <c r="B23" s="1" t="s">
        <v>230</v>
      </c>
      <c r="C23" s="1" t="s">
        <v>231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1" t="s">
        <v>233</v>
      </c>
      <c r="C24" s="1" t="s">
        <v>234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235</v>
      </c>
      <c r="B25" s="1" t="s">
        <v>236</v>
      </c>
      <c r="C25" s="1" t="s">
        <v>237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 t="s">
        <v>239</v>
      </c>
      <c r="C26" s="1" t="s">
        <v>240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241</v>
      </c>
      <c r="B2" s="1" t="s">
        <v>242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243</v>
      </c>
      <c r="B3" s="1" t="s">
        <v>244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245</v>
      </c>
      <c r="B4" s="1" t="s">
        <v>246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247</v>
      </c>
      <c r="B5" s="1" t="s">
        <v>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249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250</v>
      </c>
      <c r="B7" s="1" t="s">
        <v>251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252</v>
      </c>
      <c r="B8" s="1" t="s">
        <v>253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254</v>
      </c>
      <c r="B9" s="1" t="s">
        <v>255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256</v>
      </c>
      <c r="B10" s="1" t="s">
        <v>253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257</v>
      </c>
      <c r="B11" s="1" t="s">
        <v>258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259</v>
      </c>
      <c r="B12" s="1" t="s">
        <v>260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261</v>
      </c>
      <c r="B13" s="1" t="s">
        <v>258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262</v>
      </c>
      <c r="B14" s="1" t="s">
        <v>263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264</v>
      </c>
      <c r="B15" s="1" t="s">
        <v>265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266</v>
      </c>
      <c r="B16" s="1">
        <v>86400.0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267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268</v>
      </c>
      <c r="B18" s="1">
        <v>11.77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269</v>
      </c>
      <c r="B19" s="1">
        <v>12.2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270</v>
      </c>
      <c r="B20" s="1">
        <v>12.05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271</v>
      </c>
      <c r="B21" s="1">
        <v>12.48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272</v>
      </c>
      <c r="B22" s="1">
        <v>11.77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273</v>
      </c>
      <c r="B23" s="1">
        <v>12.2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274</v>
      </c>
      <c r="B24" s="1">
        <v>12.05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275</v>
      </c>
      <c r="B25" s="1">
        <v>12.48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276</v>
      </c>
      <c r="B26" s="1">
        <v>-0.008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277</v>
      </c>
      <c r="B27" s="1">
        <v>2033.0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278</v>
      </c>
      <c r="B28" s="1">
        <v>2033.0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279</v>
      </c>
      <c r="B29" s="1">
        <v>2098.0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280</v>
      </c>
      <c r="B30" s="1">
        <v>8080.0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281</v>
      </c>
      <c r="B31" s="1">
        <v>8080.0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282</v>
      </c>
      <c r="B32" s="1">
        <v>5.6738148E7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283</v>
      </c>
      <c r="B33" s="1">
        <v>11.19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284</v>
      </c>
      <c r="B34" s="1">
        <v>12.48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285</v>
      </c>
      <c r="B35" s="1">
        <v>11.6802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286</v>
      </c>
      <c r="B36" s="1">
        <v>11.44165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287</v>
      </c>
      <c r="B37" s="1" t="s">
        <v>288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289</v>
      </c>
      <c r="B38" s="1">
        <v>5.8691232E7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290</v>
      </c>
      <c r="B39" s="1">
        <v>757513.0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291</v>
      </c>
      <c r="B40" s="1">
        <v>4708560.0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292</v>
      </c>
      <c r="B41" s="1">
        <v>1.7276544E9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293</v>
      </c>
      <c r="B42" s="1">
        <v>1.7303328E9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294</v>
      </c>
      <c r="B43" s="1">
        <v>1.0E-4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295</v>
      </c>
      <c r="B44" s="1">
        <v>1.01508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296</v>
      </c>
      <c r="B45" s="1">
        <v>0.53467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297</v>
      </c>
      <c r="B46" s="1">
        <v>0.74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298</v>
      </c>
      <c r="B47" s="1">
        <v>2.0E-4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299</v>
      </c>
      <c r="B48" s="1">
        <v>4708560.0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300</v>
      </c>
      <c r="B49" s="1">
        <v>-1.296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301</v>
      </c>
      <c r="B50" s="1">
        <v>1.7039808E9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302</v>
      </c>
      <c r="B51" s="1">
        <v>1.7356032E9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303</v>
      </c>
      <c r="B52" s="1">
        <v>1.7197056E9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304</v>
      </c>
      <c r="B53" s="1">
        <v>-1118841.0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305</v>
      </c>
      <c r="B54" s="1">
        <v>-0.21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306</v>
      </c>
      <c r="B55" s="1">
        <v>0.07015991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307</v>
      </c>
      <c r="B56" s="1">
        <v>0.22263205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308</v>
      </c>
      <c r="B57" s="1" t="s">
        <v>309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310</v>
      </c>
      <c r="B58" s="1" t="s">
        <v>311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312</v>
      </c>
      <c r="B59" s="1" t="s">
        <v>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313</v>
      </c>
      <c r="B60" s="1" t="s">
        <v>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314</v>
      </c>
      <c r="B61" s="1" t="s">
        <v>315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316</v>
      </c>
      <c r="B62" s="1" t="s">
        <v>317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318</v>
      </c>
      <c r="B63" s="1">
        <v>1.6456266E9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319</v>
      </c>
      <c r="B64" s="1" t="s">
        <v>320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321</v>
      </c>
      <c r="B65" s="1" t="s">
        <v>322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323</v>
      </c>
      <c r="B66" s="1" t="s">
        <v>324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325</v>
      </c>
      <c r="B67" s="1" t="s">
        <v>326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327</v>
      </c>
      <c r="B68" s="1">
        <v>-1.8E7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328</v>
      </c>
      <c r="B69" s="1">
        <v>12.05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329</v>
      </c>
      <c r="B70" s="1" t="s">
        <v>330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331</v>
      </c>
      <c r="B71" s="1">
        <v>2826.0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332</v>
      </c>
      <c r="B72" s="1">
        <v>0.001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333</v>
      </c>
      <c r="B73" s="1">
        <v>4074762.0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334</v>
      </c>
      <c r="B74" s="1">
        <v>0.005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335</v>
      </c>
      <c r="B75" s="1">
        <v>-0.043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336</v>
      </c>
      <c r="B76" s="1">
        <v>595450.0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337</v>
      </c>
      <c r="B77" s="1">
        <v>-1424320.0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338</v>
      </c>
      <c r="B78" s="1" t="s">
        <v>288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339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40.0</v>
      </c>
      <c r="D3" s="1">
        <v>25.0</v>
      </c>
      <c r="E3" s="1">
        <f>IF(D3*FORECAST(E2,B3:D3,B2:D2)&gt;0,FORECAST(E2,B3:D3,B2:D2),D3)*$X$1</f>
        <v>46.66666667</v>
      </c>
      <c r="F3" s="1">
        <f>IF(E3*FORECAST(F2,B3:E3,B2:E2)&gt;0,FORECAST(F2,B3:E3,B2:E2),E3)*$X$1</f>
        <v>59.16666667</v>
      </c>
      <c r="G3" s="1">
        <f>IF(F3*FORECAST(G2,B3:F3,B2:F2)&gt;0,FORECAST(G2,B3:F3,B2:F2),F3)*$X$1</f>
        <v>71.66666667</v>
      </c>
      <c r="H3" s="1">
        <f>IF(G3*FORECAST(H2,B3:G3,B2:G2)&gt;0,FORECAST(H2,B3:G3,B2:G2),G3)*$X$1</f>
        <v>84.16666667</v>
      </c>
      <c r="I3" s="1">
        <f>IF(H3*FORECAST(I2,B3:H3,B2:H2)&gt;0,FORECAST(I2,B3:H3,B2:H2),H3)*$X$1</f>
        <v>96.66666667</v>
      </c>
      <c r="J3" s="1">
        <f>IF(I3*FORECAST(J2,B3:I3,B2:I2)&gt;0,FORECAST(J2,B3:I3,B2:I2),I3)*$X$1</f>
        <v>109.1666667</v>
      </c>
      <c r="K3" s="1">
        <f>IF(J3*FORECAST(K2,B3:J3,B2:J2)&gt;0,FORECAST(K2,B3:J3,B2:J2),J3)*$X$1</f>
        <v>121.6666667</v>
      </c>
      <c r="L3" s="4">
        <f>IF(K3*FORECAST(L2,B3:K3,B2:K2)&gt;0,FORECAST(L2,B3:K3,B2:K2),K3)*$X$1</f>
        <v>134.1666667</v>
      </c>
      <c r="M3" s="4">
        <f>IF(L3*FORECAST(M2,B3:L3,B2:L2)&gt;0,FORECAST(M2,B3:L3,B2:L2),L3)*$X$1</f>
        <v>146.6666667</v>
      </c>
      <c r="N3" s="4">
        <f>IF(M3*FORECAST(N2,B3:M3,B2:M2)&gt;0,FORECAST(N2,B3:M3,B2:M2),M3)*$X$1</f>
        <v>159.1666667</v>
      </c>
      <c r="O3" s="4">
        <f>IF(N3*FORECAST(O2,B3:N3,B2:N2)&gt;0,FORECAST(O2,B3:N3,B2:N2),N3)*$X$1</f>
        <v>171.6666667</v>
      </c>
      <c r="P3" s="4">
        <f>IF(O3*FORECAST(P2,B3:O3,B2:O2)&gt;0,FORECAST(P2,B3:O3,B2:O2),O3)*$X$1</f>
        <v>184.1666667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</v>
      </c>
      <c r="B4" s="1">
        <v>13.0</v>
      </c>
      <c r="C4" s="1">
        <v>-39.0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340</v>
      </c>
      <c r="B5" s="1">
        <v>2.0</v>
      </c>
      <c r="C5" s="1">
        <v>13.0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341</v>
      </c>
      <c r="L7" s="1">
        <f>IF(P3*FORECAST(P2,B3:P3,B2:P2)&gt;0,FORECAST(P2,B3:P3,B2:P2),O3)*$X$1 * (1+0.02)/(0.0789-0.02)</f>
        <v>3189.303905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342</v>
      </c>
      <c r="L8" s="5">
        <f t="array" ref="L8">NPV(0.0789,F3:P3)</f>
        <v>805.8826541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343</v>
      </c>
      <c r="L9" s="5">
        <f t="array" ref="L9">NPV(0.0789,F16:P16)</f>
        <v>1383.256694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344</v>
      </c>
      <c r="L10" s="5">
        <f>L8 + L9</f>
        <v>2189.139348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345</v>
      </c>
      <c r="L12" s="5">
        <f>L10 - L11</f>
        <v>2186.139348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346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273.2674185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3189.303905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-2.0</v>
      </c>
      <c r="C3" s="1">
        <v>-43.0</v>
      </c>
      <c r="D3" s="1">
        <v>-51.0</v>
      </c>
      <c r="E3" s="1">
        <f>IF(D3*FORECAST(E2,B3:D3,B2:D2)&gt;0,FORECAST(E2,B3:D3,B2:D2),D3)*$X$1</f>
        <v>-81</v>
      </c>
      <c r="F3" s="1">
        <f>IF(E3*FORECAST(F2,B3:E3,B2:E2)&gt;0,FORECAST(F2,B3:E3,B2:E2),E3)*$X$1</f>
        <v>-105.5</v>
      </c>
      <c r="G3" s="1">
        <f>IF(F3*FORECAST(G2,B3:F3,B2:F2)&gt;0,FORECAST(G2,B3:F3,B2:F2),F3)*$X$1</f>
        <v>-130</v>
      </c>
      <c r="H3" s="1">
        <f>IF(G3*FORECAST(H2,B3:G3,B2:G2)&gt;0,FORECAST(H2,B3:G3,B2:G2),G3)*$X$1</f>
        <v>-154.5</v>
      </c>
      <c r="I3" s="1">
        <f>IF(H3*FORECAST(I2,B3:H3,B2:H2)&gt;0,FORECAST(I2,B3:H3,B2:H2),H3)*$X$1</f>
        <v>-179</v>
      </c>
      <c r="J3" s="1">
        <f>IF(I3*FORECAST(J2,B3:I3,B2:I2)&gt;0,FORECAST(J2,B3:I3,B2:I2),I3)*$X$1</f>
        <v>-203.5</v>
      </c>
      <c r="K3" s="1">
        <f>IF(J3*FORECAST(K2,B3:J3,B2:J2)&gt;0,FORECAST(K2,B3:J3,B2:J2),J3)*$X$1</f>
        <v>-228</v>
      </c>
      <c r="L3" s="4">
        <f>IF(K3*FORECAST(L2,B3:K3,B2:K2)&gt;0,FORECAST(L2,B3:K3,B2:K2),K3)*$X$1</f>
        <v>-252.5</v>
      </c>
      <c r="M3" s="4">
        <f>IF(L3*FORECAST(M2,B3:L3,B2:L2)&gt;0,FORECAST(M2,B3:L3,B2:L2),L3)*$X$1</f>
        <v>-277</v>
      </c>
      <c r="N3" s="4">
        <f>IF(M3*FORECAST(N2,B3:M3,B2:M2)&gt;0,FORECAST(N2,B3:M3,B2:M2),M3)*$X$1</f>
        <v>-301.5</v>
      </c>
      <c r="O3" s="4">
        <f>IF(N3*FORECAST(O2,B3:N3,B2:N2)&gt;0,FORECAST(O2,B3:N3,B2:N2),N3)*$X$1</f>
        <v>-326</v>
      </c>
      <c r="P3" s="4">
        <f>IF(O3*FORECAST(P2,B3:O3,B2:O2)&gt;0,FORECAST(P2,B3:O3,B2:O2),O3)*$X$1</f>
        <v>-350.5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</v>
      </c>
      <c r="B4" s="1">
        <v>13.0</v>
      </c>
      <c r="C4" s="1">
        <v>-39.0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340</v>
      </c>
      <c r="B5" s="1">
        <v>2.0</v>
      </c>
      <c r="C5" s="1">
        <v>13.0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341</v>
      </c>
      <c r="L7" s="1">
        <f>IF(P3*FORECAST(P2,B3:P3,B2:P2)&gt;0,FORECAST(P2,B3:P3,B2:P2),O3)*$X$1 * (1+0.02)/(0.0789-0.02)</f>
        <v>-6069.779287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342</v>
      </c>
      <c r="L8" s="5">
        <f t="array" ref="L8">NPV(0.0789,F3:P3)</f>
        <v>-1504.408444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343</v>
      </c>
      <c r="L9" s="5">
        <f t="array" ref="L9">NPV(0.0789,F16:P16)</f>
        <v>-2632.569074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344</v>
      </c>
      <c r="L10" s="5">
        <f>L8 + L9</f>
        <v>-4136.977519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77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345</v>
      </c>
      <c r="L12" s="5">
        <f>L10 - L11</f>
        <v>-4139.977519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346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-517.4971899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-6069.779287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