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<sst xmlns="http://schemas.openxmlformats.org/spreadsheetml/2006/main" count="662" uniqueCount="550">
  <si>
    <t>ticker</t>
  </si>
  <si>
    <t>BNZI</t>
  </si>
  <si>
    <t>nombre</t>
  </si>
  <si>
    <t>BANZAI INTERNATIONAL INC</t>
  </si>
  <si>
    <t>empresa</t>
  </si>
  <si>
    <t>IT Services &amp; Consulting</t>
  </si>
  <si>
    <t>Open</t>
  </si>
  <si>
    <t>Target Price</t>
  </si>
  <si>
    <t>Upside</t>
  </si>
  <si>
    <t>10356.78%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</si>
  <si>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</si>
  <si>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</si>
  <si>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</si>
  <si>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</si>
  <si>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</si>
  <si>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</si>
  <si>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</si>
  <si>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</si>
  <si>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-30.77%</t>
  </si>
  <si>
    <t>Total Assets Growth</t>
  </si>
  <si>
    <t>-20.00%</t>
  </si>
  <si>
    <t>Net Property, Plant and Equipment Growth</t>
  </si>
  <si>
    <t>-96.77%</t>
  </si>
  <si>
    <t>EBITDA Growth</t>
  </si>
  <si>
    <t>-27.88%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</si>
  <si>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</si>
  <si>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</si>
  <si>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</si>
  <si>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</si>
  <si>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</si>
  <si>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</si>
  <si>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</si>
  <si>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</si>
  <si>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</si>
  <si>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</si>
  <si>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</si>
  <si>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</si>
  <si>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</si>
  <si>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</si>
  <si>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</si>
  <si>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</si>
  <si>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</si>
  <si>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</si>
  <si>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</si>
  <si>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</si>
  <si>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</si>
  <si>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</si>
  <si>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</si>
  <si>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</si>
  <si>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</si>
  <si>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</si>
  <si>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</si>
  <si>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</si>
  <si>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</si>
  <si>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</si>
  <si>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</si>
  <si>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</si>
  <si>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</si>
  <si>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</si>
  <si>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</si>
  <si>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</si>
  <si>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</si>
  <si>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</si>
  <si>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</si>
  <si>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</si>
  <si>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</si>
  <si>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</si>
  <si>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</si>
  <si>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</si>
  <si>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</si>
  <si>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</si>
  <si>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</si>
  <si>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</si>
  <si>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</si>
  <si>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</si>
  <si>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</si>
  <si>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</si>
  <si>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</si>
  <si>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</si>
  <si>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</si>
  <si>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</si>
  <si>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</si>
  <si>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</si>
  <si>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</si>
  <si>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</si>
  <si>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</si>
  <si>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</si>
  <si>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</si>
  <si>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</si>
  <si>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</si>
  <si>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</si>
  <si>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</si>
  <si>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</si>
  <si>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</si>
  <si>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</si>
  <si>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</si>
  <si>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</si>
  <si>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</si>
  <si>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-104.14</t>
  </si>
  <si>
    <t>-186.7</t>
  </si>
  <si>
    <t>-12.33</t>
  </si>
  <si>
    <t>Tangible Book Value</t>
  </si>
  <si>
    <t>Tangible Book Value Per Share</t>
  </si>
  <si>
    <t>-118.5</t>
  </si>
  <si>
    <t>-200.02</t>
  </si>
  <si>
    <t>-13.17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</si>
  <si>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</si>
  <si>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</si>
  <si>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</si>
  <si>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</si>
  <si>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</si>
  <si>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</si>
  <si>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</si>
  <si>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</si>
  <si>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</si>
  <si>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</si>
  <si>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</si>
  <si>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</si>
  <si>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</si>
  <si>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</si>
  <si>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</si>
  <si>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</si>
  <si>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</si>
  <si>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</si>
  <si>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</si>
  <si>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</si>
  <si>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</si>
  <si>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</si>
  <si>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</si>
  <si>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</si>
  <si>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</si>
  <si>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</si>
  <si>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</si>
  <si>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</si>
  <si>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</si>
  <si>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</si>
  <si>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</si>
  <si>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-66.04</t>
  </si>
  <si>
    <t>-94.9</t>
  </si>
  <si>
    <t>-105.1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</si>
  <si>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</si>
  <si>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</si>
  <si>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</si>
  <si>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</si>
  <si>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</si>
  <si>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</si>
  <si>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-36.38</t>
  </si>
  <si>
    <t>-51.32</t>
  </si>
  <si>
    <t>-65.69</t>
  </si>
  <si>
    <t>Normalized Diluted EPS</t>
  </si>
  <si>
    <t>EBITDA</t>
  </si>
  <si>
    <t>EBITA</t>
  </si>
  <si>
    <t>EBIT</t>
  </si>
  <si>
    <t>EBITDAR</t>
  </si>
  <si>
    <t>Effective Tax Rate - (Ratio)</t>
  </si>
  <si>
    <t>3.94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</si>
  <si>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</si>
  <si>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</si>
  <si>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</si>
  <si>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</si>
  <si>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</si>
  <si>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</si>
  <si>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</si>
  <si>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</si>
  <si>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</si>
  <si>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</si>
  <si>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</si>
  <si>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</si>
  <si>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</si>
  <si>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</si>
  <si>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</si>
  <si>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-71.21</t>
  </si>
  <si>
    <t>-113.71</t>
  </si>
  <si>
    <t>Return on Total Capital</t>
  </si>
  <si>
    <t>92.4</t>
  </si>
  <si>
    <t>48.23</t>
  </si>
  <si>
    <t>Return On Equity %</t>
  </si>
  <si>
    <t>92.25</t>
  </si>
  <si>
    <t>51.46</t>
  </si>
  <si>
    <t>Return on Common Equity</t>
  </si>
  <si>
    <t>Margin Analysis</t>
  </si>
  <si>
    <t>Gross Profit Margin %</t>
  </si>
  <si>
    <t>60.2</t>
  </si>
  <si>
    <t>63.3</t>
  </si>
  <si>
    <t>68.33</t>
  </si>
  <si>
    <t>SG&amp;A Margin</t>
  </si>
  <si>
    <t>211.37</t>
  </si>
  <si>
    <t>173.92</t>
  </si>
  <si>
    <t>282.93</t>
  </si>
  <si>
    <t>EBITDA Margin %</t>
  </si>
  <si>
    <t>-151.17</t>
  </si>
  <si>
    <t>-110.62</t>
  </si>
  <si>
    <t>-214.6</t>
  </si>
  <si>
    <t>EBITA Margin %</t>
  </si>
  <si>
    <t>-151.3</t>
  </si>
  <si>
    <t>-110.8</t>
  </si>
  <si>
    <t>-214.75</t>
  </si>
  <si>
    <t>EBIT Margin %</t>
  </si>
  <si>
    <t>-160.4</t>
  </si>
  <si>
    <t>Income From Continuing Operations Margin %</t>
  </si>
  <si>
    <t>-191.69</t>
  </si>
  <si>
    <t>-290.05</t>
  </si>
  <si>
    <t>-315.84</t>
  </si>
  <si>
    <t>Net Income Margin %</t>
  </si>
  <si>
    <t>Net Avail. For Common Margin %</t>
  </si>
  <si>
    <t>Normalized Net Income Margin</t>
  </si>
  <si>
    <t>-105.59</t>
  </si>
  <si>
    <t>-156.87</t>
  </si>
  <si>
    <t>-197.4</t>
  </si>
  <si>
    <t>Levered Free Cash Flow Margin</t>
  </si>
  <si>
    <t>175.18</t>
  </si>
  <si>
    <t>2.96</t>
  </si>
  <si>
    <t>Unlevered Free Cash Flow Margin</t>
  </si>
  <si>
    <t>189.55</t>
  </si>
  <si>
    <t>5.2</t>
  </si>
  <si>
    <t>Asset Turnover</t>
  </si>
  <si>
    <t>1.03</t>
  </si>
  <si>
    <t>0.85</t>
  </si>
  <si>
    <t>Fixed Assets Turnover</t>
  </si>
  <si>
    <t>32.36</t>
  </si>
  <si>
    <t>19.93</t>
  </si>
  <si>
    <t>Receivables Turnover (Average Receivables)</t>
  </si>
  <si>
    <t>74.51</t>
  </si>
  <si>
    <t>52.59</t>
  </si>
  <si>
    <t>Short Term Liquidity</t>
  </si>
  <si>
    <t>Current Ratio</t>
  </si>
  <si>
    <t>0.24</t>
  </si>
  <si>
    <t>0.05</t>
  </si>
  <si>
    <t>0.08</t>
  </si>
  <si>
    <t>Quick Ratio</t>
  </si>
  <si>
    <t>0.17</t>
  </si>
  <si>
    <t>0.04</t>
  </si>
  <si>
    <t>0.06</t>
  </si>
  <si>
    <t>Operating Cash Flow to Current Liabilities</t>
  </si>
  <si>
    <t>-0.63</t>
  </si>
  <si>
    <t>-0.18</t>
  </si>
  <si>
    <t>-0.04</t>
  </si>
  <si>
    <t>Days Sales Outstanding (Average Receivables)</t>
  </si>
  <si>
    <t>4.9</t>
  </si>
  <si>
    <t>6.94</t>
  </si>
  <si>
    <t>Average Days Payable Outstanding</t>
  </si>
  <si>
    <t>143.58</t>
  </si>
  <si>
    <t>952.55</t>
  </si>
  <si>
    <t>Long Term Solvency</t>
  </si>
  <si>
    <t>Total Debt/Equity</t>
  </si>
  <si>
    <t>-120.34</t>
  </si>
  <si>
    <t>-58.91</t>
  </si>
  <si>
    <t>-51.45</t>
  </si>
  <si>
    <t>Total Debt / Total Capital</t>
  </si>
  <si>
    <t>591.73</t>
  </si>
  <si>
    <t>-143.35</t>
  </si>
  <si>
    <t>-105.95</t>
  </si>
  <si>
    <t>LT Debt/Equity</t>
  </si>
  <si>
    <t>-35.63</t>
  </si>
  <si>
    <t>-0.97</t>
  </si>
  <si>
    <t>Long-Term Debt / Total Capital</t>
  </si>
  <si>
    <t>175.22</t>
  </si>
  <si>
    <t>-2.36</t>
  </si>
  <si>
    <t>Total Liabilities / Total Assets</t>
  </si>
  <si>
    <t>292.54</t>
  </si>
  <si>
    <t>540.09</t>
  </si>
  <si>
    <t>702.75</t>
  </si>
  <si>
    <t>EBIT / Interest Expense</t>
  </si>
  <si>
    <t>-6.86</t>
  </si>
  <si>
    <t>-2.48</t>
  </si>
  <si>
    <t>-1.76</t>
  </si>
  <si>
    <t>EBITDA / Interest Expense</t>
  </si>
  <si>
    <t>-6.46</t>
  </si>
  <si>
    <t>-2.47</t>
  </si>
  <si>
    <t>(EBITDA - Capex) / Interest Expense</t>
  </si>
  <si>
    <t>Total Debt / EBITDA</t>
  </si>
  <si>
    <t>-1.44</t>
  </si>
  <si>
    <t>-2.41</t>
  </si>
  <si>
    <t>-1.68</t>
  </si>
  <si>
    <t>Net Debt / EBITDA</t>
  </si>
  <si>
    <t>-1.21</t>
  </si>
  <si>
    <t>-2.24</t>
  </si>
  <si>
    <t>-1.46</t>
  </si>
  <si>
    <t>Total Debt / (EBITDA - Capex)</t>
  </si>
  <si>
    <t>Net Debt / (EBITDA - Capex)</t>
  </si>
  <si>
    <t>Growth Over Prior Year</t>
  </si>
  <si>
    <t>Total Revenues, 1 Yr. Growth %</t>
  </si>
  <si>
    <t>2.42</t>
  </si>
  <si>
    <t>-14.47</t>
  </si>
  <si>
    <t>Gross Profit, 1 Yr. Growth %</t>
  </si>
  <si>
    <t>7.69</t>
  </si>
  <si>
    <t>-7.68</t>
  </si>
  <si>
    <t>EBITDA, 1 Yr. Growth %</t>
  </si>
  <si>
    <t>-25.06</t>
  </si>
  <si>
    <t>65.93</t>
  </si>
  <si>
    <t>EBITA, 1 Yr. Growth %</t>
  </si>
  <si>
    <t>65.78</t>
  </si>
  <si>
    <t>EBIT, 1 Yr. Growth %</t>
  </si>
  <si>
    <t>-29.25</t>
  </si>
  <si>
    <t>Earnings From Cont. Operations, 1 Yr. Growth %</t>
  </si>
  <si>
    <t>54.97</t>
  </si>
  <si>
    <t>-6.87</t>
  </si>
  <si>
    <t>Net Income, 1 Yr. Growth %</t>
  </si>
  <si>
    <t>Normalized Net Income, 1 Yr. Growth %</t>
  </si>
  <si>
    <t>52.15</t>
  </si>
  <si>
    <t>7.63</t>
  </si>
  <si>
    <t>Diluted EPS Before Extra, 1 Yr. Growth %</t>
  </si>
  <si>
    <t>43.69</t>
  </si>
  <si>
    <t>-12.47</t>
  </si>
  <si>
    <t>Accounts Receivable, 1 Yr. Growth %</t>
  </si>
  <si>
    <t>-8.45</t>
  </si>
  <si>
    <t>53.54</t>
  </si>
  <si>
    <t>Net Property, Plant and Equip., 1 Yr. Growth %</t>
  </si>
  <si>
    <t>-56.54</t>
  </si>
  <si>
    <t>Total Assets, 1 Yr. Growth %</t>
  </si>
  <si>
    <t>11.99</t>
  </si>
  <si>
    <t>-3.48</t>
  </si>
  <si>
    <t>Tangible Book Value, 1 Yr. Growth %</t>
  </si>
  <si>
    <t>82.03</t>
  </si>
  <si>
    <t>29.53</t>
  </si>
  <si>
    <t>Common Equity, 1 Yr. Growth %</t>
  </si>
  <si>
    <t>93.35</t>
  </si>
  <si>
    <t>32.19</t>
  </si>
  <si>
    <t>Cash From Operations, 1 Yr. Growth %</t>
  </si>
  <si>
    <t>-24.47</t>
  </si>
  <si>
    <t>-69.99</t>
  </si>
  <si>
    <t>Capital Expenditures, 1 Yr. Growth %</t>
  </si>
  <si>
    <t>537.9</t>
  </si>
  <si>
    <t>Levered Free Cash Flow, 1 Yr. Growth %</t>
  </si>
  <si>
    <t>-98.56</t>
  </si>
  <si>
    <t>Unlevered Free Cash Flow, 1 Yr. Growth %</t>
  </si>
  <si>
    <t>-97.66</t>
  </si>
  <si>
    <t>Compound Annual Growth Rate Over Two Years</t>
  </si>
  <si>
    <t>Total Revenues, 2 Yr. CAGR %</t>
  </si>
  <si>
    <t>-6.41</t>
  </si>
  <si>
    <t>Gross Profit, 2 Yr. CAGR %</t>
  </si>
  <si>
    <t>-0.29</t>
  </si>
  <si>
    <t>EBITDA, 2 Yr. CAGR %</t>
  </si>
  <si>
    <t>11.51</t>
  </si>
  <si>
    <t>EBITA, 2 Yr. CAGR %</t>
  </si>
  <si>
    <t>11.5</t>
  </si>
  <si>
    <t>EBIT, 2 Yr. CAGR %</t>
  </si>
  <si>
    <t>8.3</t>
  </si>
  <si>
    <t>Earnings From Cont. Operations, 2 Yr. CAGR %</t>
  </si>
  <si>
    <t>20.14</t>
  </si>
  <si>
    <t>Net Income, 2 Yr. CAGR %</t>
  </si>
  <si>
    <t>Normalized Net Income, 2 Yr. CAGR %</t>
  </si>
  <si>
    <t>27.97</t>
  </si>
  <si>
    <t>Diluted EPS Before Extra, 2 Yr. CAGR %</t>
  </si>
  <si>
    <t>26.15</t>
  </si>
  <si>
    <t>Accounts Receivable, 2 Yr. CAGR %</t>
  </si>
  <si>
    <t>18.57</t>
  </si>
  <si>
    <t>Net Property, Plant and Equip., 2 Yr. CAGR %</t>
  </si>
  <si>
    <t>261.91</t>
  </si>
  <si>
    <t>Total Assets, 2 Yr. CAGR %</t>
  </si>
  <si>
    <t>3.96</t>
  </si>
  <si>
    <t>Tangible Book Value, 2 Yr. CAGR %</t>
  </si>
  <si>
    <t>37.87</t>
  </si>
  <si>
    <t>Common Equity, 2 Yr. CAGR %</t>
  </si>
  <si>
    <t>42.31</t>
  </si>
  <si>
    <t>Cash From Operations, 2 Yr. CAGR %</t>
  </si>
  <si>
    <t>-52.39</t>
  </si>
  <si>
    <t>2023</t>
  </si>
  <si>
    <t>2024</t>
  </si>
  <si>
    <t>2025</t>
  </si>
  <si>
    <t>Capitalization
                                    1</t>
  </si>
  <si>
    <t>240.9</t>
  </si>
  <si>
    <t>9.063</t>
  </si>
  <si>
    <t>Change</t>
  </si>
  <si>
    <t>-</t>
  </si>
  <si>
    <t>-96.24%</t>
  </si>
  <si>
    <t>0%</t>
  </si>
  <si>
    <t>Enterprise Value (EV)</t>
  </si>
  <si>
    <t>P/E ratio</t>
  </si>
  <si>
    <t>-0.9x</t>
  </si>
  <si>
    <t>-0.04x</t>
  </si>
  <si>
    <t>PBR</t>
  </si>
  <si>
    <t>PEG</t>
  </si>
  <si>
    <t>Capitalization / Revenue</t>
  </si>
  <si>
    <t>1.92x</t>
  </si>
  <si>
    <t>1.21x</t>
  </si>
  <si>
    <t>EV / Revenue</t>
  </si>
  <si>
    <t>EV / EBITDA</t>
  </si>
  <si>
    <t>-1.41x</t>
  </si>
  <si>
    <t>-1.95x</t>
  </si>
  <si>
    <t>EV / EBIT</t>
  </si>
  <si>
    <t>-0.79x</t>
  </si>
  <si>
    <t>-2.29x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</si>
  <si>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</si>
  <si>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</si>
  <si>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</si>
  <si>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</si>
  <si>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</si>
  <si>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-105</t>
  </si>
  <si>
    <t>-42.5</t>
  </si>
  <si>
    <t>Distribution rate</t>
  </si>
  <si>
    <t>Net sales
                                    1</t>
  </si>
  <si>
    <t>4.722</t>
  </si>
  <si>
    <t>7.501</t>
  </si>
  <si>
    <t>EBITDA
                                    1</t>
  </si>
  <si>
    <t>-6.448</t>
  </si>
  <si>
    <t>-4.65</t>
  </si>
  <si>
    <t>EBIT
                                    1</t>
  </si>
  <si>
    <t>-11.42</t>
  </si>
  <si>
    <t>-3.953</t>
  </si>
  <si>
    <t>Net income
                                    1</t>
  </si>
  <si>
    <t>-14.41</t>
  </si>
  <si>
    <t>-25.07</t>
  </si>
  <si>
    <t>-5.287</t>
  </si>
  <si>
    <t>Reference price
                                    2</t>
  </si>
  <si>
    <t>94.000</t>
  </si>
  <si>
    <t>1.540</t>
  </si>
  <si>
    <t>Nbr of stocks (in thousands)</t>
  </si>
  <si>
    <t>2,563</t>
  </si>
  <si>
    <t>5,885</t>
  </si>
  <si>
    <t>Announcement Date</t>
  </si>
  <si>
    <t>4/1/24</t>
  </si>
  <si>
    <t>address1</t>
  </si>
  <si>
    <t>435 Ericksen Avenue</t>
  </si>
  <si>
    <t>address2</t>
  </si>
  <si>
    <t>Suite 250</t>
  </si>
  <si>
    <t>city</t>
  </si>
  <si>
    <t>Bainbridge Island</t>
  </si>
  <si>
    <t>state</t>
  </si>
  <si>
    <t>WA</t>
  </si>
  <si>
    <t>zip</t>
  </si>
  <si>
    <t>98110</t>
  </si>
  <si>
    <t>country</t>
  </si>
  <si>
    <t>phone</t>
  </si>
  <si>
    <t>206 414 1777</t>
  </si>
  <si>
    <t>website</t>
  </si>
  <si>
    <t>https://www.banzai.io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</si>
  <si>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</si>
  <si>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</si>
  <si>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</si>
  <si>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</si>
  <si>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</si>
  <si>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</si>
  <si>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</si>
  <si>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</si>
  <si>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</si>
  <si>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</si>
  <si>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</si>
  <si>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Banzai International, Inc., a marketing technology company, provides data-driven marketing and sales solutions for various businesses in the Americas, Europe, the Middle East, Africa, and the Asia Pacific. Its products include Demio, a browser-based webinar platform with data and marketing features designed to help businesses engage with their audience through live events and on-demand, interactive video content; Boost, a software-as-a-service (SaaS) solution for social sharing by event registrants; and Reach, a SaaS and managed service to increase registration and attendance of marketing events. The company serves healthcare, financial services, e-commerce, technology, media, and other industries. Banzai International, Inc. was founded in 2015 and is based in Bainbridge Island, Washington.</t>
  </si>
  <si>
    <t>fullTimeEmployees</t>
  </si>
  <si>
    <t>companyOfficers</t>
  </si>
  <si>
    <t>[{'maxAge': 1, 'name': 'Mr. Joseph P. Davy', 'age': 34, 'title': 'Co-Founder, Chairman &amp; CEO', 'yearBorn': 1989, 'fiscalYear': 2023, 'totalPay': 318216, 'exercisedValue': 0, 'unexercisedValue': 0}, {'maxAge': 1, 'name': 'Mr. Simon  Baumer', 'age': 37, 'title': 'Chief Technology Officer', 'yearBorn': 1986, 'fiscalYear': 2023, 'totalPay': 250000, 'exercisedValue': 0, 'unexercisedValue': 0}, {'maxAge': 1, 'name': 'Mr. Alvin  Yip', 'age': 58, 'title': 'Interim Chief Financial Officer', 'yearBorn': 1965, 'fiscalYear': 2023, 'exercisedValue': 0, 'unexercisedValue': 0}, {'maxAge': 1, 'name': 'Mr. Sergei  Dolukhanov', 'title': 'Vice President of Sales',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</si>
  <si>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</si>
  <si>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</si>
  <si>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</si>
  <si>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</si>
  <si>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</si>
  <si>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</si>
  <si>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</si>
  <si>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</si>
  <si>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</si>
  <si>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</si>
  <si>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</si>
  <si>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</si>
  <si>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</si>
  <si>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</si>
  <si>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</si>
  <si>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</si>
  <si>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</si>
  <si>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</si>
  <si>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</si>
  <si>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</si>
  <si>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</si>
  <si>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</si>
  <si>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</si>
  <si>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</si>
  <si>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</si>
  <si>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</si>
  <si>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</si>
  <si>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</si>
  <si>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</si>
  <si>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</si>
  <si>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</si>
  <si>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</si>
  <si>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</si>
  <si>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</si>
  <si>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</si>
  <si>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</si>
  <si>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</si>
  <si>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</si>
  <si>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</si>
  <si>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</si>
  <si>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</si>
  <si>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</si>
  <si>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</si>
  <si>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</si>
  <si>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</si>
  <si>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</si>
  <si>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</si>
  <si>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</si>
  <si>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</si>
  <si>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</si>
  <si>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</si>
  <si>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</si>
  <si>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</si>
  <si>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</si>
  <si>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</si>
  <si>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</si>
  <si>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</si>
  <si>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</si>
  <si>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</si>
  <si>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</si>
  <si>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</si>
  <si>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</si>
  <si>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</si>
  <si>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</si>
  <si>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Banzai International,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</si>
  <si>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</si>
  <si>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</si>
  <si>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</si>
  <si>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</si>
  <si>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</si>
  <si>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</si>
  <si>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</si>
  <si>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d9396da0-9c62-3dc7-aa78-b91f371fc02a</t>
  </si>
  <si>
    <t>messageBoardId</t>
  </si>
  <si>
    <t>finmb_598923954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</si>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</sst>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anzai.i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161.5573045919299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1.0958286E7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-99.493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-0.03623529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-15.0</v>
      </c>
      <c r="D2" s="1">
        <v>-14.0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16.0</v>
      </c>
      <c r="D3" s="1">
        <v>18.0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47.0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48.0</v>
      </c>
      <c r="C5" s="1">
        <v>16.0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6.0</v>
      </c>
      <c r="C6" s="1">
        <v>72.0</v>
      </c>
      <c r="D6" s="1">
        <v>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1.0</v>
      </c>
      <c r="C7" s="1">
        <v>30.0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80.0</v>
      </c>
      <c r="C8" s="1">
        <v>77.0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23.0</v>
      </c>
      <c r="C9" s="1">
        <v>9.0</v>
      </c>
      <c r="D9" s="1">
        <v>-10.0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-69.0</v>
      </c>
      <c r="C10" s="1">
        <v>7.0</v>
      </c>
      <c r="D10" s="1">
        <v>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-22.0</v>
      </c>
      <c r="C11" s="1">
        <v>-6.0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-25.0</v>
      </c>
      <c r="C12" s="1">
        <v>66.0</v>
      </c>
      <c r="D12" s="1">
        <v>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31.0</v>
      </c>
      <c r="C13" s="1">
        <v>-13.0</v>
      </c>
      <c r="D13" s="1">
        <v>28.0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78.0</v>
      </c>
      <c r="C14" s="1">
        <v>-15.0</v>
      </c>
      <c r="D14" s="1">
        <v>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-6.0</v>
      </c>
      <c r="C15" s="1">
        <v>-5.0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-1.0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7.0</v>
      </c>
      <c r="C20" s="1">
        <v>5.0</v>
      </c>
      <c r="D20" s="1">
        <v>10.0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48.0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8.0</v>
      </c>
      <c r="C22" s="1">
        <v>5.0</v>
      </c>
      <c r="D22" s="1">
        <v>10.0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-64.0</v>
      </c>
      <c r="C23" s="1">
        <v>0.0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-64.0</v>
      </c>
      <c r="C24" s="1">
        <v>0.0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12.0</v>
      </c>
      <c r="C25" s="1">
        <v>0.0</v>
      </c>
      <c r="D25" s="1">
        <v>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3.0</v>
      </c>
      <c r="C26" s="1">
        <v>-1.0</v>
      </c>
      <c r="D26" s="1">
        <v>-7.0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11.0</v>
      </c>
      <c r="C27" s="1">
        <v>4.0</v>
      </c>
      <c r="D27" s="1">
        <v>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-76.0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91.0</v>
      </c>
      <c r="C30" s="1">
        <v>63.0</v>
      </c>
      <c r="D30" s="1">
        <v>95.0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9.0</v>
      </c>
      <c r="D32" s="1">
        <v>13.0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10.0</v>
      </c>
      <c r="D33" s="1">
        <v>23.0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-12.0</v>
      </c>
      <c r="D34" s="1">
        <v>-4.0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7.0</v>
      </c>
      <c r="C35" s="1">
        <v>5.0</v>
      </c>
      <c r="D35" s="1">
        <v>10.0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1.0</v>
      </c>
      <c r="C3" s="1">
        <v>1.0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1.0</v>
      </c>
      <c r="C4" s="1">
        <v>1.0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7.0</v>
      </c>
      <c r="C5" s="1">
        <v>6.0</v>
      </c>
      <c r="D5" s="1">
        <v>10.0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7.0</v>
      </c>
      <c r="C6" s="1">
        <v>6.0</v>
      </c>
      <c r="D6" s="1">
        <v>10.0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53.0</v>
      </c>
      <c r="C7" s="1">
        <v>17.0</v>
      </c>
      <c r="D7" s="1">
        <v>28.0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22.0</v>
      </c>
      <c r="C8" s="1">
        <v>16.0</v>
      </c>
      <c r="D8" s="1">
        <v>46.0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2.0</v>
      </c>
      <c r="C9" s="1">
        <v>1.0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2.0</v>
      </c>
      <c r="C10" s="1">
        <v>33.0</v>
      </c>
      <c r="D10" s="1">
        <v>16.0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-1.0</v>
      </c>
      <c r="D11" s="1">
        <v>-2.0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1.0</v>
      </c>
      <c r="C12" s="1">
        <v>31.0</v>
      </c>
      <c r="D12" s="1">
        <v>13.0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2.0</v>
      </c>
      <c r="C13" s="1">
        <v>2.0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1.0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9.0</v>
      </c>
      <c r="C15" s="1">
        <v>3.0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4.0</v>
      </c>
      <c r="C16" s="1">
        <v>5.0</v>
      </c>
      <c r="D16" s="1">
        <v>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43.0</v>
      </c>
      <c r="C18" s="1">
        <v>1.0</v>
      </c>
      <c r="D18" s="1">
        <v>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35.0</v>
      </c>
      <c r="C19" s="1">
        <v>48.0</v>
      </c>
      <c r="D19" s="1">
        <v>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7.0</v>
      </c>
      <c r="C20" s="1">
        <v>13.0</v>
      </c>
      <c r="D20" s="1">
        <v>16.0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0.0</v>
      </c>
      <c r="C21" s="1">
        <v>28.0</v>
      </c>
      <c r="D21" s="1">
        <v>23.0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1.0</v>
      </c>
      <c r="C22" s="1">
        <v>93.0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1.0</v>
      </c>
      <c r="C23" s="1">
        <v>12.0</v>
      </c>
      <c r="D23" s="1">
        <v>8.0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10.0</v>
      </c>
      <c r="C24" s="1">
        <v>29.0</v>
      </c>
      <c r="D24" s="1">
        <v>37.0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3.0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23.0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11.0</v>
      </c>
      <c r="C27" s="1">
        <v>7.0</v>
      </c>
      <c r="D27" s="1">
        <v>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14.0</v>
      </c>
      <c r="C28" s="1">
        <v>29.0</v>
      </c>
      <c r="D28" s="1">
        <v>37.0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6.0</v>
      </c>
      <c r="C29" s="1">
        <v>6.0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6.0</v>
      </c>
      <c r="C30" s="1">
        <v>6.0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828.0</v>
      </c>
      <c r="C31" s="1">
        <v>816.0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1.0</v>
      </c>
      <c r="C32" s="1">
        <v>1.0</v>
      </c>
      <c r="D32" s="1">
        <v>14.0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-16.0</v>
      </c>
      <c r="C33" s="1">
        <v>-32.0</v>
      </c>
      <c r="D33" s="1">
        <v>-46.0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-15.0</v>
      </c>
      <c r="C34" s="1">
        <v>-30.0</v>
      </c>
      <c r="D34" s="1">
        <v>-31.0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-9.0</v>
      </c>
      <c r="C35" s="1">
        <v>-24.0</v>
      </c>
      <c r="D35" s="1">
        <v>-31.0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4.0</v>
      </c>
      <c r="C36" s="1">
        <v>5.0</v>
      </c>
      <c r="D36" s="1">
        <v>5.0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15.0</v>
      </c>
      <c r="C38" s="1">
        <v>16.0</v>
      </c>
      <c r="D38" s="1">
        <v>2.0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15.0</v>
      </c>
      <c r="C39" s="1">
        <v>16.0</v>
      </c>
      <c r="D39" s="1">
        <v>2.0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 t="s">
        <v>98</v>
      </c>
      <c r="C40" s="1" t="s">
        <v>99</v>
      </c>
      <c r="D40" s="1" t="s">
        <v>100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-17.0</v>
      </c>
      <c r="C41" s="1">
        <v>-32.0</v>
      </c>
      <c r="D41" s="1">
        <v>-34.0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 t="s">
        <v>103</v>
      </c>
      <c r="C42" s="1" t="s">
        <v>104</v>
      </c>
      <c r="D42" s="1" t="s">
        <v>105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11.0</v>
      </c>
      <c r="C43" s="1">
        <v>14.0</v>
      </c>
      <c r="D43" s="1">
        <v>16.0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9.0</v>
      </c>
      <c r="C44" s="1">
        <v>13.0</v>
      </c>
      <c r="D44" s="1">
        <v>14.0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11.0</v>
      </c>
      <c r="D45" s="1">
        <v>-3.0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3.0</v>
      </c>
      <c r="D46" s="1">
        <v>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2.0</v>
      </c>
      <c r="C47" s="1">
        <v>3.0</v>
      </c>
      <c r="D47" s="1">
        <v>3.0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0.0</v>
      </c>
      <c r="D48" s="1">
        <v>13.0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5.0</v>
      </c>
      <c r="C2" s="1">
        <v>5.0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5.0</v>
      </c>
      <c r="C3" s="1">
        <v>5.0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2.0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3.0</v>
      </c>
      <c r="C5" s="1">
        <v>3.0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11.0</v>
      </c>
      <c r="C6" s="1">
        <v>9.0</v>
      </c>
      <c r="D6" s="1">
        <v>12.0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48.0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11.0</v>
      </c>
      <c r="C8" s="1">
        <v>9.0</v>
      </c>
      <c r="D8" s="1">
        <v>12.0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-8.0</v>
      </c>
      <c r="C9" s="1">
        <v>-5.0</v>
      </c>
      <c r="D9" s="1">
        <v>-9.0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-1.0</v>
      </c>
      <c r="C10" s="1">
        <v>-2.0</v>
      </c>
      <c r="D10" s="1">
        <v>-5.0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0.0</v>
      </c>
      <c r="C11" s="1">
        <v>0.0</v>
      </c>
      <c r="D11" s="1">
        <v>813.0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-1.0</v>
      </c>
      <c r="C12" s="1">
        <v>-2.0</v>
      </c>
      <c r="D12" s="1">
        <v>-5.0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76.0</v>
      </c>
      <c r="C13" s="1">
        <v>-5.0</v>
      </c>
      <c r="D13" s="1">
        <v>94.0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-8.0</v>
      </c>
      <c r="C14" s="1">
        <v>-13.0</v>
      </c>
      <c r="D14" s="1">
        <v>-14.0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-1.0</v>
      </c>
      <c r="C15" s="1">
        <v>-30.0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4.0</v>
      </c>
      <c r="C16" s="1">
        <v>-1.0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-10.0</v>
      </c>
      <c r="C17" s="1">
        <v>-15.0</v>
      </c>
      <c r="D17" s="1">
        <v>-14.0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-40.0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-9.0</v>
      </c>
      <c r="C19" s="1">
        <v>-15.0</v>
      </c>
      <c r="D19" s="1">
        <v>-14.0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-9.0</v>
      </c>
      <c r="C20" s="1">
        <v>-15.0</v>
      </c>
      <c r="D20" s="1">
        <v>-14.0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-9.0</v>
      </c>
      <c r="C21" s="1">
        <v>-15.0</v>
      </c>
      <c r="D21" s="1">
        <v>-14.0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-9.0</v>
      </c>
      <c r="C22" s="1">
        <v>-15.0</v>
      </c>
      <c r="D22" s="1">
        <v>-14.0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-9.0</v>
      </c>
      <c r="C23" s="1">
        <v>-15.0</v>
      </c>
      <c r="D23" s="1">
        <v>-14.0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137</v>
      </c>
      <c r="C25" s="1" t="s">
        <v>138</v>
      </c>
      <c r="D25" s="1" t="s">
        <v>139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137</v>
      </c>
      <c r="C26" s="1" t="s">
        <v>138</v>
      </c>
      <c r="D26" s="1" t="s">
        <v>139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15.0</v>
      </c>
      <c r="C27" s="1">
        <v>16.0</v>
      </c>
      <c r="D27" s="1">
        <v>13.0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 t="s">
        <v>137</v>
      </c>
      <c r="C28" s="1" t="s">
        <v>138</v>
      </c>
      <c r="D28" s="1" t="s">
        <v>139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 t="s">
        <v>137</v>
      </c>
      <c r="C29" s="1" t="s">
        <v>138</v>
      </c>
      <c r="D29" s="1" t="s">
        <v>139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15.0</v>
      </c>
      <c r="C30" s="1">
        <v>16.0</v>
      </c>
      <c r="D30" s="1">
        <v>13.0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146</v>
      </c>
      <c r="C31" s="1" t="s">
        <v>147</v>
      </c>
      <c r="D31" s="1" t="s">
        <v>148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 t="s">
        <v>146</v>
      </c>
      <c r="C32" s="1" t="s">
        <v>147</v>
      </c>
      <c r="D32" s="1" t="s">
        <v>148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-7.0</v>
      </c>
      <c r="C34" s="1">
        <v>-5.0</v>
      </c>
      <c r="D34" s="1">
        <v>-9.0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-7.0</v>
      </c>
      <c r="C35" s="1">
        <v>-5.0</v>
      </c>
      <c r="D35" s="1">
        <v>-9.0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-8.0</v>
      </c>
      <c r="C36" s="1">
        <v>-5.0</v>
      </c>
      <c r="D36" s="1">
        <v>-9.0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0.0</v>
      </c>
      <c r="C37" s="1">
        <v>-5.0</v>
      </c>
      <c r="D37" s="1">
        <v>-9.0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 t="s">
        <v>155</v>
      </c>
      <c r="C38" s="1">
        <v>0.0</v>
      </c>
      <c r="D38" s="1">
        <v>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-40.0</v>
      </c>
      <c r="C39" s="1">
        <v>0.0</v>
      </c>
      <c r="D39" s="1">
        <v>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-40.0</v>
      </c>
      <c r="C40" s="1">
        <v>0.0</v>
      </c>
      <c r="D40" s="1">
        <v>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-5.0</v>
      </c>
      <c r="C41" s="1">
        <v>-8.0</v>
      </c>
      <c r="D41" s="1">
        <v>-9.0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81.0</v>
      </c>
      <c r="C43" s="1">
        <v>78.0</v>
      </c>
      <c r="D43" s="1">
        <v>94.0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81.0</v>
      </c>
      <c r="C44" s="1">
        <v>78.0</v>
      </c>
      <c r="D44" s="1">
        <v>94.0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10.0</v>
      </c>
      <c r="C45" s="1">
        <v>8.0</v>
      </c>
      <c r="D45" s="1">
        <v>11.0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0.0</v>
      </c>
      <c r="C46" s="1">
        <v>1.0</v>
      </c>
      <c r="D46" s="1">
        <v>0.0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0.0</v>
      </c>
      <c r="C47" s="1">
        <v>2.0</v>
      </c>
      <c r="D47" s="1">
        <v>-1.0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0.0</v>
      </c>
      <c r="C48" s="1">
        <v>0.0</v>
      </c>
      <c r="D48" s="1">
        <v>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8.0</v>
      </c>
      <c r="C49" s="1">
        <v>7.0</v>
      </c>
      <c r="D49" s="1">
        <v>1.0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71.0</v>
      </c>
      <c r="C50" s="1">
        <v>70.0</v>
      </c>
      <c r="D50" s="1">
        <v>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80.0</v>
      </c>
      <c r="C51" s="1">
        <v>77.0</v>
      </c>
      <c r="D51" s="1">
        <v>1.0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176</v>
      </c>
      <c r="B5" s="1">
        <v>0.0</v>
      </c>
      <c r="C5" s="1" t="s">
        <v>177</v>
      </c>
      <c r="D5" s="1" t="s">
        <v>178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>
        <v>67.0</v>
      </c>
      <c r="D6" s="1" t="s">
        <v>178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1" t="s">
        <v>188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189</v>
      </c>
      <c r="B10" s="1" t="s">
        <v>190</v>
      </c>
      <c r="C10" s="1" t="s">
        <v>191</v>
      </c>
      <c r="D10" s="1" t="s">
        <v>192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193</v>
      </c>
      <c r="B11" s="1" t="s">
        <v>194</v>
      </c>
      <c r="C11" s="1" t="s">
        <v>195</v>
      </c>
      <c r="D11" s="1" t="s">
        <v>196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 t="s">
        <v>198</v>
      </c>
      <c r="C12" s="1" t="s">
        <v>195</v>
      </c>
      <c r="D12" s="1" t="s">
        <v>196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 t="s">
        <v>200</v>
      </c>
      <c r="C13" s="1" t="s">
        <v>201</v>
      </c>
      <c r="D13" s="1" t="s">
        <v>202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 t="s">
        <v>200</v>
      </c>
      <c r="C14" s="1" t="s">
        <v>201</v>
      </c>
      <c r="D14" s="1" t="s">
        <v>202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 t="s">
        <v>200</v>
      </c>
      <c r="C15" s="1" t="s">
        <v>201</v>
      </c>
      <c r="D15" s="1" t="s">
        <v>202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 t="s">
        <v>206</v>
      </c>
      <c r="C16" s="1" t="s">
        <v>207</v>
      </c>
      <c r="D16" s="1" t="s">
        <v>208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209</v>
      </c>
      <c r="B17" s="1">
        <v>0.0</v>
      </c>
      <c r="C17" s="1" t="s">
        <v>210</v>
      </c>
      <c r="D17" s="1" t="s">
        <v>211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 t="s">
        <v>213</v>
      </c>
      <c r="D18" s="1" t="s">
        <v>214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>
        <v>0.0</v>
      </c>
      <c r="C20" s="1" t="s">
        <v>216</v>
      </c>
      <c r="D20" s="1" t="s">
        <v>217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218</v>
      </c>
      <c r="B21" s="1">
        <v>0.0</v>
      </c>
      <c r="C21" s="1" t="s">
        <v>219</v>
      </c>
      <c r="D21" s="1" t="s">
        <v>220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221</v>
      </c>
      <c r="B22" s="1">
        <v>0.0</v>
      </c>
      <c r="C22" s="1" t="s">
        <v>222</v>
      </c>
      <c r="D22" s="1" t="s">
        <v>223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225</v>
      </c>
      <c r="B24" s="1" t="s">
        <v>226</v>
      </c>
      <c r="C24" s="1" t="s">
        <v>227</v>
      </c>
      <c r="D24" s="1" t="s">
        <v>228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229</v>
      </c>
      <c r="B25" s="1" t="s">
        <v>230</v>
      </c>
      <c r="C25" s="1" t="s">
        <v>231</v>
      </c>
      <c r="D25" s="1" t="s">
        <v>232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233</v>
      </c>
      <c r="B26" s="1" t="s">
        <v>234</v>
      </c>
      <c r="C26" s="1" t="s">
        <v>235</v>
      </c>
      <c r="D26" s="1" t="s">
        <v>236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237</v>
      </c>
      <c r="B27" s="1">
        <v>0.0</v>
      </c>
      <c r="C27" s="1" t="s">
        <v>238</v>
      </c>
      <c r="D27" s="1" t="s">
        <v>239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240</v>
      </c>
      <c r="B28" s="1">
        <v>0.0</v>
      </c>
      <c r="C28" s="1" t="s">
        <v>241</v>
      </c>
      <c r="D28" s="1" t="s">
        <v>242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244</v>
      </c>
      <c r="B30" s="1" t="s">
        <v>245</v>
      </c>
      <c r="C30" s="1" t="s">
        <v>246</v>
      </c>
      <c r="D30" s="1" t="s">
        <v>247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248</v>
      </c>
      <c r="B31" s="1" t="s">
        <v>249</v>
      </c>
      <c r="C31" s="1" t="s">
        <v>250</v>
      </c>
      <c r="D31" s="1" t="s">
        <v>251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252</v>
      </c>
      <c r="B32" s="1" t="s">
        <v>253</v>
      </c>
      <c r="C32" s="1" t="s">
        <v>254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 t="s">
        <v>257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258</v>
      </c>
      <c r="B34" s="1" t="s">
        <v>259</v>
      </c>
      <c r="C34" s="1" t="s">
        <v>260</v>
      </c>
      <c r="D34" s="1" t="s">
        <v>261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262</v>
      </c>
      <c r="B35" s="1" t="s">
        <v>263</v>
      </c>
      <c r="C35" s="1" t="s">
        <v>264</v>
      </c>
      <c r="D35" s="1" t="s">
        <v>265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266</v>
      </c>
      <c r="B36" s="1" t="s">
        <v>267</v>
      </c>
      <c r="C36" s="1" t="s">
        <v>268</v>
      </c>
      <c r="D36" s="1" t="s">
        <v>265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269</v>
      </c>
      <c r="B37" s="1" t="s">
        <v>267</v>
      </c>
      <c r="C37" s="1" t="s">
        <v>264</v>
      </c>
      <c r="D37" s="1" t="s">
        <v>265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270</v>
      </c>
      <c r="B38" s="1" t="s">
        <v>271</v>
      </c>
      <c r="C38" s="1" t="s">
        <v>272</v>
      </c>
      <c r="D38" s="1" t="s">
        <v>273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 t="s">
        <v>275</v>
      </c>
      <c r="C39" s="1" t="s">
        <v>276</v>
      </c>
      <c r="D39" s="1" t="s">
        <v>277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278</v>
      </c>
      <c r="B40" s="1" t="s">
        <v>271</v>
      </c>
      <c r="C40" s="1" t="s">
        <v>272</v>
      </c>
      <c r="D40" s="1" t="s">
        <v>273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279</v>
      </c>
      <c r="B41" s="1" t="s">
        <v>275</v>
      </c>
      <c r="C41" s="1" t="s">
        <v>276</v>
      </c>
      <c r="D41" s="1" t="s">
        <v>277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281</v>
      </c>
      <c r="B43" s="1">
        <v>0.0</v>
      </c>
      <c r="C43" s="1" t="s">
        <v>282</v>
      </c>
      <c r="D43" s="1" t="s">
        <v>283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284</v>
      </c>
      <c r="B44" s="1">
        <v>0.0</v>
      </c>
      <c r="C44" s="1" t="s">
        <v>285</v>
      </c>
      <c r="D44" s="1" t="s">
        <v>286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287</v>
      </c>
      <c r="B45" s="1">
        <v>0.0</v>
      </c>
      <c r="C45" s="1" t="s">
        <v>288</v>
      </c>
      <c r="D45" s="1" t="s">
        <v>289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290</v>
      </c>
      <c r="B46" s="1">
        <v>0.0</v>
      </c>
      <c r="C46" s="1">
        <v>-25.0</v>
      </c>
      <c r="D46" s="1" t="s">
        <v>291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292</v>
      </c>
      <c r="B47" s="1">
        <v>0.0</v>
      </c>
      <c r="C47" s="1" t="s">
        <v>293</v>
      </c>
      <c r="D47" s="1" t="s">
        <v>291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294</v>
      </c>
      <c r="B48" s="1">
        <v>0.0</v>
      </c>
      <c r="C48" s="1" t="s">
        <v>295</v>
      </c>
      <c r="D48" s="1" t="s">
        <v>296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297</v>
      </c>
      <c r="B49" s="1">
        <v>0.0</v>
      </c>
      <c r="C49" s="1" t="s">
        <v>295</v>
      </c>
      <c r="D49" s="1" t="s">
        <v>296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298</v>
      </c>
      <c r="B50" s="1">
        <v>0.0</v>
      </c>
      <c r="C50" s="1" t="s">
        <v>299</v>
      </c>
      <c r="D50" s="1" t="s">
        <v>300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301</v>
      </c>
      <c r="B51" s="1">
        <v>0.0</v>
      </c>
      <c r="C51" s="1" t="s">
        <v>302</v>
      </c>
      <c r="D51" s="1" t="s">
        <v>303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304</v>
      </c>
      <c r="B52" s="1">
        <v>0.0</v>
      </c>
      <c r="C52" s="1" t="s">
        <v>305</v>
      </c>
      <c r="D52" s="1" t="s">
        <v>306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307</v>
      </c>
      <c r="B53" s="1">
        <v>0.0</v>
      </c>
      <c r="C53" s="1">
        <v>0.0</v>
      </c>
      <c r="D53" s="1" t="s">
        <v>308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309</v>
      </c>
      <c r="B54" s="1">
        <v>0.0</v>
      </c>
      <c r="C54" s="1" t="s">
        <v>310</v>
      </c>
      <c r="D54" s="1" t="s">
        <v>311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312</v>
      </c>
      <c r="B55" s="1">
        <v>0.0</v>
      </c>
      <c r="C55" s="1" t="s">
        <v>313</v>
      </c>
      <c r="D55" s="1" t="s">
        <v>314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315</v>
      </c>
      <c r="B56" s="1">
        <v>0.0</v>
      </c>
      <c r="C56" s="1" t="s">
        <v>316</v>
      </c>
      <c r="D56" s="1" t="s">
        <v>317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318</v>
      </c>
      <c r="B57" s="1">
        <v>0.0</v>
      </c>
      <c r="C57" s="1" t="s">
        <v>319</v>
      </c>
      <c r="D57" s="1" t="s">
        <v>320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321</v>
      </c>
      <c r="B58" s="1">
        <v>0.0</v>
      </c>
      <c r="C58" s="1" t="s">
        <v>322</v>
      </c>
      <c r="D58" s="1">
        <v>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323</v>
      </c>
      <c r="B59" s="1">
        <v>0.0</v>
      </c>
      <c r="C59" s="1">
        <v>0.0</v>
      </c>
      <c r="D59" s="1" t="s">
        <v>324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325</v>
      </c>
      <c r="B60" s="1">
        <v>0.0</v>
      </c>
      <c r="C60" s="1">
        <v>0.0</v>
      </c>
      <c r="D60" s="1" t="s">
        <v>326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328</v>
      </c>
      <c r="B62" s="1">
        <v>0.0</v>
      </c>
      <c r="C62" s="1">
        <v>0.0</v>
      </c>
      <c r="D62" s="1" t="s">
        <v>329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330</v>
      </c>
      <c r="B63" s="1">
        <v>0.0</v>
      </c>
      <c r="C63" s="1">
        <v>0.0</v>
      </c>
      <c r="D63" s="1" t="s">
        <v>331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332</v>
      </c>
      <c r="B64" s="1">
        <v>0.0</v>
      </c>
      <c r="C64" s="1">
        <v>0.0</v>
      </c>
      <c r="D64" s="1" t="s">
        <v>333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334</v>
      </c>
      <c r="B65" s="1">
        <v>0.0</v>
      </c>
      <c r="C65" s="1">
        <v>0.0</v>
      </c>
      <c r="D65" s="1" t="s">
        <v>335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336</v>
      </c>
      <c r="B66" s="1">
        <v>0.0</v>
      </c>
      <c r="C66" s="1">
        <v>0.0</v>
      </c>
      <c r="D66" s="1" t="s">
        <v>337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338</v>
      </c>
      <c r="B67" s="1">
        <v>0.0</v>
      </c>
      <c r="C67" s="1">
        <v>0.0</v>
      </c>
      <c r="D67" s="1" t="s">
        <v>339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340</v>
      </c>
      <c r="B68" s="1">
        <v>0.0</v>
      </c>
      <c r="C68" s="1">
        <v>0.0</v>
      </c>
      <c r="D68" s="1" t="s">
        <v>339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341</v>
      </c>
      <c r="B69" s="1">
        <v>0.0</v>
      </c>
      <c r="C69" s="1">
        <v>0.0</v>
      </c>
      <c r="D69" s="1" t="s">
        <v>342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343</v>
      </c>
      <c r="B70" s="1">
        <v>0.0</v>
      </c>
      <c r="C70" s="1">
        <v>0.0</v>
      </c>
      <c r="D70" s="1" t="s">
        <v>344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345</v>
      </c>
      <c r="B71" s="1">
        <v>0.0</v>
      </c>
      <c r="C71" s="1">
        <v>0.0</v>
      </c>
      <c r="D71" s="1" t="s">
        <v>346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347</v>
      </c>
      <c r="B72" s="1">
        <v>0.0</v>
      </c>
      <c r="C72" s="1">
        <v>0.0</v>
      </c>
      <c r="D72" s="1" t="s">
        <v>348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349</v>
      </c>
      <c r="B73" s="1">
        <v>0.0</v>
      </c>
      <c r="C73" s="1">
        <v>0.0</v>
      </c>
      <c r="D73" s="1" t="s">
        <v>350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351</v>
      </c>
      <c r="B74" s="1">
        <v>0.0</v>
      </c>
      <c r="C74" s="1">
        <v>0.0</v>
      </c>
      <c r="D74" s="1" t="s">
        <v>352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353</v>
      </c>
      <c r="B75" s="1">
        <v>0.0</v>
      </c>
      <c r="C75" s="1">
        <v>0.0</v>
      </c>
      <c r="D75" s="1" t="s">
        <v>354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355</v>
      </c>
      <c r="B76" s="1">
        <v>0.0</v>
      </c>
      <c r="C76" s="1">
        <v>0.0</v>
      </c>
      <c r="D76" s="1" t="s">
        <v>356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357</v>
      </c>
      <c r="C1" s="1" t="s">
        <v>358</v>
      </c>
      <c r="D1" s="1" t="s">
        <v>359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360</v>
      </c>
      <c r="B2" s="1" t="s">
        <v>361</v>
      </c>
      <c r="C2" s="1" t="s">
        <v>362</v>
      </c>
      <c r="D2" s="1" t="s">
        <v>362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363</v>
      </c>
      <c r="B3" s="1" t="s">
        <v>364</v>
      </c>
      <c r="C3" s="1" t="s">
        <v>365</v>
      </c>
      <c r="D3" s="1" t="s">
        <v>366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367</v>
      </c>
      <c r="B4" s="1" t="s">
        <v>361</v>
      </c>
      <c r="C4" s="1" t="s">
        <v>362</v>
      </c>
      <c r="D4" s="1" t="s">
        <v>362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363</v>
      </c>
      <c r="B5" s="1" t="s">
        <v>364</v>
      </c>
      <c r="C5" s="1" t="s">
        <v>365</v>
      </c>
      <c r="D5" s="1" t="s">
        <v>366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368</v>
      </c>
      <c r="B6" s="1" t="s">
        <v>369</v>
      </c>
      <c r="C6" s="1" t="s">
        <v>364</v>
      </c>
      <c r="D6" s="1" t="s">
        <v>370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371</v>
      </c>
      <c r="B7" s="1" t="s">
        <v>364</v>
      </c>
      <c r="C7" s="1" t="s">
        <v>364</v>
      </c>
      <c r="D7" s="1" t="s">
        <v>364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372</v>
      </c>
      <c r="B8" s="1" t="s">
        <v>364</v>
      </c>
      <c r="C8" s="1" t="s">
        <v>364</v>
      </c>
      <c r="D8" s="1" t="s">
        <v>364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373</v>
      </c>
      <c r="B9" s="1" t="s">
        <v>364</v>
      </c>
      <c r="C9" s="1" t="s">
        <v>374</v>
      </c>
      <c r="D9" s="1" t="s">
        <v>375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376</v>
      </c>
      <c r="B10" s="1" t="s">
        <v>364</v>
      </c>
      <c r="C10" s="1" t="s">
        <v>374</v>
      </c>
      <c r="D10" s="1" t="s">
        <v>375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377</v>
      </c>
      <c r="B11" s="1" t="s">
        <v>364</v>
      </c>
      <c r="C11" s="1" t="s">
        <v>378</v>
      </c>
      <c r="D11" s="1" t="s">
        <v>379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380</v>
      </c>
      <c r="B12" s="1" t="s">
        <v>364</v>
      </c>
      <c r="C12" s="1" t="s">
        <v>381</v>
      </c>
      <c r="D12" s="1" t="s">
        <v>382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383</v>
      </c>
      <c r="B13" s="1" t="s">
        <v>364</v>
      </c>
      <c r="C13" s="1" t="s">
        <v>364</v>
      </c>
      <c r="D13" s="1" t="s">
        <v>364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384</v>
      </c>
      <c r="B14" s="1" t="s">
        <v>364</v>
      </c>
      <c r="C14" s="1" t="s">
        <v>364</v>
      </c>
      <c r="D14" s="1" t="s">
        <v>364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385</v>
      </c>
      <c r="B15" s="1" t="s">
        <v>364</v>
      </c>
      <c r="C15" s="1" t="s">
        <v>364</v>
      </c>
      <c r="D15" s="1" t="s">
        <v>364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386</v>
      </c>
      <c r="B16" s="1" t="s">
        <v>364</v>
      </c>
      <c r="C16" s="1" t="s">
        <v>364</v>
      </c>
      <c r="D16" s="1" t="s">
        <v>364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387</v>
      </c>
      <c r="B17" s="1" t="s">
        <v>388</v>
      </c>
      <c r="C17" s="1" t="s">
        <v>364</v>
      </c>
      <c r="D17" s="1" t="s">
        <v>389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390</v>
      </c>
      <c r="B18" s="1" t="s">
        <v>364</v>
      </c>
      <c r="C18" s="1" t="s">
        <v>364</v>
      </c>
      <c r="D18" s="1" t="s">
        <v>364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391</v>
      </c>
      <c r="B19" s="1" t="s">
        <v>364</v>
      </c>
      <c r="C19" s="1" t="s">
        <v>392</v>
      </c>
      <c r="D19" s="1" t="s">
        <v>393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394</v>
      </c>
      <c r="B20" s="1" t="s">
        <v>364</v>
      </c>
      <c r="C20" s="1" t="s">
        <v>395</v>
      </c>
      <c r="D20" s="1" t="s">
        <v>396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397</v>
      </c>
      <c r="B21" s="1" t="s">
        <v>364</v>
      </c>
      <c r="C21" s="1" t="s">
        <v>398</v>
      </c>
      <c r="D21" s="1" t="s">
        <v>399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400</v>
      </c>
      <c r="B22" s="1" t="s">
        <v>401</v>
      </c>
      <c r="C22" s="1" t="s">
        <v>402</v>
      </c>
      <c r="D22" s="1" t="s">
        <v>403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 t="s">
        <v>364</v>
      </c>
      <c r="C23" s="1" t="s">
        <v>364</v>
      </c>
      <c r="D23" s="1" t="s">
        <v>364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404</v>
      </c>
      <c r="B24" s="1" t="s">
        <v>405</v>
      </c>
      <c r="C24" s="1" t="s">
        <v>406</v>
      </c>
      <c r="D24" s="1" t="s">
        <v>406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407</v>
      </c>
      <c r="B25" s="1" t="s">
        <v>408</v>
      </c>
      <c r="C25" s="1" t="s">
        <v>409</v>
      </c>
      <c r="D25" s="1" t="s">
        <v>409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410</v>
      </c>
      <c r="B26" s="1" t="s">
        <v>411</v>
      </c>
      <c r="C26" s="1" t="s">
        <v>364</v>
      </c>
      <c r="D26" s="1" t="s">
        <v>364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412</v>
      </c>
      <c r="B2" s="1" t="s">
        <v>413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414</v>
      </c>
      <c r="B3" s="1" t="s">
        <v>415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416</v>
      </c>
      <c r="B4" s="1" t="s">
        <v>417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418</v>
      </c>
      <c r="B5" s="1" t="s">
        <v>419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420</v>
      </c>
      <c r="B6" s="1" t="s">
        <v>421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422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423</v>
      </c>
      <c r="B8" s="1" t="s">
        <v>424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425</v>
      </c>
      <c r="B9" s="4" t="s">
        <v>426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427</v>
      </c>
      <c r="B10" s="1" t="s">
        <v>428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429</v>
      </c>
      <c r="B11" s="1" t="s">
        <v>430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431</v>
      </c>
      <c r="B12" s="1" t="s">
        <v>428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432</v>
      </c>
      <c r="B13" s="1" t="s">
        <v>433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434</v>
      </c>
      <c r="B14" s="1" t="s">
        <v>435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436</v>
      </c>
      <c r="B15" s="1" t="s">
        <v>433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437</v>
      </c>
      <c r="B16" s="1" t="s">
        <v>438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439</v>
      </c>
      <c r="B17" s="1">
        <v>13.0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440</v>
      </c>
      <c r="B18" s="1" t="s">
        <v>441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442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443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444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445</v>
      </c>
      <c r="B22" s="1">
        <v>1.54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446</v>
      </c>
      <c r="B23" s="1">
        <v>1.545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447</v>
      </c>
      <c r="B24" s="1">
        <v>1.3816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448</v>
      </c>
      <c r="B25" s="1">
        <v>1.585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449</v>
      </c>
      <c r="B26" s="1">
        <v>1.54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450</v>
      </c>
      <c r="B27" s="1">
        <v>1.545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451</v>
      </c>
      <c r="B28" s="1">
        <v>1.3816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452</v>
      </c>
      <c r="B29" s="1">
        <v>1.585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453</v>
      </c>
      <c r="B30" s="1">
        <v>-0.535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454</v>
      </c>
      <c r="B31" s="1">
        <v>-0.03623529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455</v>
      </c>
      <c r="B32" s="1">
        <v>500789.0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456</v>
      </c>
      <c r="B33" s="1">
        <v>500789.0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457</v>
      </c>
      <c r="B34" s="1">
        <v>1810103.0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458</v>
      </c>
      <c r="B35" s="1">
        <v>539350.0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459</v>
      </c>
      <c r="B36" s="1">
        <v>539350.0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460</v>
      </c>
      <c r="B37" s="1">
        <v>1.5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461</v>
      </c>
      <c r="B38" s="1">
        <v>1.57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462</v>
      </c>
      <c r="B39" s="1">
        <v>500.0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463</v>
      </c>
      <c r="B40" s="1">
        <v>500.0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464</v>
      </c>
      <c r="B41" s="1">
        <v>1.0958286E7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465</v>
      </c>
      <c r="B42" s="1">
        <v>1.295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466</v>
      </c>
      <c r="B43" s="1">
        <v>107.0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467</v>
      </c>
      <c r="B44" s="1">
        <v>2.525773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468</v>
      </c>
      <c r="B45" s="1">
        <v>1.7245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469</v>
      </c>
      <c r="B46" s="1">
        <v>7.936975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470</v>
      </c>
      <c r="B47" s="1" t="s">
        <v>471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472</v>
      </c>
      <c r="B48" s="1">
        <v>1.7008514E7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473</v>
      </c>
      <c r="B49" s="1">
        <v>697727.0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474</v>
      </c>
      <c r="B50" s="1">
        <v>4804640.0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475</v>
      </c>
      <c r="B51" s="1">
        <v>85206.0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476</v>
      </c>
      <c r="B52" s="1">
        <v>127139.0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477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478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479</v>
      </c>
      <c r="B55" s="1">
        <v>0.0182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480</v>
      </c>
      <c r="B56" s="1">
        <v>0.18155001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481</v>
      </c>
      <c r="B57" s="1">
        <v>0.04038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482</v>
      </c>
      <c r="B58" s="1">
        <v>0.04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483</v>
      </c>
      <c r="B59" s="1">
        <v>0.043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484</v>
      </c>
      <c r="B60" s="1">
        <v>7115770.0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485</v>
      </c>
      <c r="B61" s="1">
        <v>-99.493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486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487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488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489</v>
      </c>
      <c r="B65" s="1">
        <v>-1.5820467E7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490</v>
      </c>
      <c r="B66" s="1">
        <v>-6.98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491</v>
      </c>
      <c r="B67" s="1">
        <v>-15.0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492</v>
      </c>
      <c r="B68" s="1" t="s">
        <v>493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494</v>
      </c>
      <c r="B69" s="1">
        <v>1.726704E9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495</v>
      </c>
      <c r="B70" s="1">
        <v>3.92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496</v>
      </c>
      <c r="B71" s="1">
        <v>-1.365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497</v>
      </c>
      <c r="B72" s="1">
        <v>-0.98395836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498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499</v>
      </c>
      <c r="B74" s="1" t="s">
        <v>500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501</v>
      </c>
      <c r="B75" s="1" t="s">
        <v>502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503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504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505</v>
      </c>
      <c r="B78" s="1" t="s">
        <v>506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507</v>
      </c>
      <c r="B79" s="1" t="s">
        <v>506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508</v>
      </c>
      <c r="B80" s="1">
        <v>1.6131402E9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509</v>
      </c>
      <c r="B81" s="1" t="s">
        <v>510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511</v>
      </c>
      <c r="B82" s="1" t="s">
        <v>512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513</v>
      </c>
      <c r="B83" s="1" t="s">
        <v>514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515</v>
      </c>
      <c r="B84" s="1" t="s">
        <v>516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517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518</v>
      </c>
      <c r="B86" s="1">
        <v>1.54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519</v>
      </c>
      <c r="B87" s="1">
        <v>30.0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520</v>
      </c>
      <c r="B88" s="1">
        <v>30.0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521</v>
      </c>
      <c r="B89" s="1">
        <v>30.0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522</v>
      </c>
      <c r="B90" s="1">
        <v>30.0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523</v>
      </c>
      <c r="B91" s="1" t="s">
        <v>524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525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526</v>
      </c>
      <c r="B93" s="1">
        <v>471747.0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527</v>
      </c>
      <c r="B94" s="1">
        <v>0.628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528</v>
      </c>
      <c r="B95" s="1">
        <v>-1.2459702E7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529</v>
      </c>
      <c r="B96" s="1">
        <v>1.6181612E7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530</v>
      </c>
      <c r="B97" s="1">
        <v>0.014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531</v>
      </c>
      <c r="B98" s="1">
        <v>0.044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532</v>
      </c>
      <c r="B99" s="1">
        <v>4338587.0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533</v>
      </c>
      <c r="B100" s="1">
        <v>14.72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534</v>
      </c>
      <c r="B101" s="1">
        <v>-1.69599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535</v>
      </c>
      <c r="B102" s="1">
        <v>-5717748.0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536</v>
      </c>
      <c r="B103" s="1">
        <v>-1316826.0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537</v>
      </c>
      <c r="B104" s="1">
        <v>-0.105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538</v>
      </c>
      <c r="B105" s="1">
        <v>0.6855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539</v>
      </c>
      <c r="B106" s="1">
        <v>-2.8718302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540</v>
      </c>
      <c r="B107" s="1">
        <v>-3.35339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541</v>
      </c>
      <c r="B108" s="1" t="s">
        <v>471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542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10.0</v>
      </c>
      <c r="D3" s="1">
        <v>23.0</v>
      </c>
      <c r="E3" s="1">
        <f>IF(D3*FORECAST(E2,B3:D3,B2:D2)&gt;0,FORECAST(E2,B3:D3,B2:D2),D3)*$X$1</f>
        <v>34</v>
      </c>
      <c r="F3" s="1">
        <f>IF(E3*FORECAST(F2,B3:E3,B2:E2)&gt;0,FORECAST(F2,B3:E3,B2:E2),E3)*$X$1</f>
        <v>45.5</v>
      </c>
      <c r="G3" s="1">
        <f>IF(F3*FORECAST(G2,B3:F3,B2:F2)&gt;0,FORECAST(G2,B3:F3,B2:F2),F3)*$X$1</f>
        <v>57</v>
      </c>
      <c r="H3" s="1">
        <f>IF(G3*FORECAST(H2,B3:G3,B2:G2)&gt;0,FORECAST(H2,B3:G3,B2:G2),G3)*$X$1</f>
        <v>68.5</v>
      </c>
      <c r="I3" s="1">
        <f>IF(H3*FORECAST(I2,B3:H3,B2:H2)&gt;0,FORECAST(I2,B3:H3,B2:H2),H3)*$X$1</f>
        <v>80</v>
      </c>
      <c r="J3" s="1">
        <f>IF(I3*FORECAST(J2,B3:I3,B2:I2)&gt;0,FORECAST(J2,B3:I3,B2:I2),I3)*$X$1</f>
        <v>91.5</v>
      </c>
      <c r="K3" s="1">
        <f>IF(J3*FORECAST(K2,B3:J3,B2:J2)&gt;0,FORECAST(K2,B3:J3,B2:J2),J3)*$X$1</f>
        <v>103</v>
      </c>
      <c r="L3" s="5">
        <f>IF(K3*FORECAST(L2,B3:K3,B2:K2)&gt;0,FORECAST(L2,B3:K3,B2:K2),K3)*$X$1</f>
        <v>114.5</v>
      </c>
      <c r="M3" s="5">
        <f>IF(L3*FORECAST(M2,B3:L3,B2:L2)&gt;0,FORECAST(M2,B3:L3,B2:L2),L3)*$X$1</f>
        <v>126</v>
      </c>
      <c r="N3" s="5">
        <f>IF(M3*FORECAST(N2,B3:M3,B2:M2)&gt;0,FORECAST(N2,B3:M3,B2:M2),M3)*$X$1</f>
        <v>137.5</v>
      </c>
      <c r="O3" s="5">
        <f>IF(N3*FORECAST(O2,B3:N3,B2:N2)&gt;0,FORECAST(O2,B3:N3,B2:N2),N3)*$X$1</f>
        <v>149</v>
      </c>
      <c r="P3" s="5">
        <f>IF(O3*FORECAST(P2,B3:O3,B2:O2)&gt;0,FORECAST(P2,B3:O3,B2:O2),O3)*$X$1</f>
        <v>160.5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9.0</v>
      </c>
      <c r="C4" s="1">
        <v>13.0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543</v>
      </c>
      <c r="B5" s="1">
        <v>15.0</v>
      </c>
      <c r="C5" s="1">
        <v>16.0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544</v>
      </c>
      <c r="L7" s="1">
        <f>IF(P3*FORECAST(P2,B3:P3,B2:P2)&gt;0,FORECAST(P2,B3:P3,B2:P2),O3)*$X$1 * (1+0.02)/(0.0789-0.02)</f>
        <v>2779.456706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545</v>
      </c>
      <c r="L8" s="6">
        <f t="array" ref="L8">NPV(0.0789,F3:P3)</f>
        <v>677.2955531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546</v>
      </c>
      <c r="L9" s="6">
        <f t="array" ref="L9">NPV(0.0789,F16:P16)</f>
        <v>1205.49882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547</v>
      </c>
      <c r="L10" s="6">
        <f>L8 + L9</f>
        <v>1882.794373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548</v>
      </c>
      <c r="L12" s="6">
        <f>L10 - L11</f>
        <v>1868.794373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549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143.7534133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2779.456706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-9.0</v>
      </c>
      <c r="C3" s="1">
        <v>-15.0</v>
      </c>
      <c r="D3" s="1">
        <v>-14.0</v>
      </c>
      <c r="E3" s="1">
        <f>IF(D3*FORECAST(E2,B3:D3,B2:D2)&gt;0,FORECAST(E2,B3:D3,B2:D2),D3)*$X$1</f>
        <v>-17.66666667</v>
      </c>
      <c r="F3" s="1">
        <f>IF(E3*FORECAST(F2,B3:E3,B2:E2)&gt;0,FORECAST(F2,B3:E3,B2:E2),E3)*$X$1</f>
        <v>-20.16666667</v>
      </c>
      <c r="G3" s="1">
        <f>IF(F3*FORECAST(G2,B3:F3,B2:F2)&gt;0,FORECAST(G2,B3:F3,B2:F2),F3)*$X$1</f>
        <v>-22.66666667</v>
      </c>
      <c r="H3" s="1">
        <f>IF(G3*FORECAST(H2,B3:G3,B2:G2)&gt;0,FORECAST(H2,B3:G3,B2:G2),G3)*$X$1</f>
        <v>-25.16666667</v>
      </c>
      <c r="I3" s="1">
        <f>IF(H3*FORECAST(I2,B3:H3,B2:H2)&gt;0,FORECAST(I2,B3:H3,B2:H2),H3)*$X$1</f>
        <v>-27.66666667</v>
      </c>
      <c r="J3" s="1">
        <f>IF(I3*FORECAST(J2,B3:I3,B2:I2)&gt;0,FORECAST(J2,B3:I3,B2:I2),I3)*$X$1</f>
        <v>-30.16666667</v>
      </c>
      <c r="K3" s="1">
        <f>IF(J3*FORECAST(K2,B3:J3,B2:J2)&gt;0,FORECAST(K2,B3:J3,B2:J2),J3)*$X$1</f>
        <v>-32.66666667</v>
      </c>
      <c r="L3" s="5">
        <f>IF(K3*FORECAST(L2,B3:K3,B2:K2)&gt;0,FORECAST(L2,B3:K3,B2:K2),K3)*$X$1</f>
        <v>-35.16666667</v>
      </c>
      <c r="M3" s="5">
        <f>IF(L3*FORECAST(M2,B3:L3,B2:L2)&gt;0,FORECAST(M2,B3:L3,B2:L2),L3)*$X$1</f>
        <v>-37.66666667</v>
      </c>
      <c r="N3" s="5">
        <f>IF(M3*FORECAST(N2,B3:M3,B2:M2)&gt;0,FORECAST(N2,B3:M3,B2:M2),M3)*$X$1</f>
        <v>-40.16666667</v>
      </c>
      <c r="O3" s="5">
        <f>IF(N3*FORECAST(O2,B3:N3,B2:N2)&gt;0,FORECAST(O2,B3:N3,B2:N2),N3)*$X$1</f>
        <v>-42.66666667</v>
      </c>
      <c r="P3" s="5">
        <f>IF(O3*FORECAST(P2,B3:O3,B2:O2)&gt;0,FORECAST(P2,B3:O3,B2:O2),O3)*$X$1</f>
        <v>-45.16666667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9.0</v>
      </c>
      <c r="C4" s="1">
        <v>13.0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543</v>
      </c>
      <c r="B5" s="1">
        <v>15.0</v>
      </c>
      <c r="C5" s="1">
        <v>16.0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544</v>
      </c>
      <c r="L7" s="1">
        <f>IF(P3*FORECAST(P2,B3:P3,B2:P2)&gt;0,FORECAST(P2,B3:P3,B2:P2),O3)*$X$1 * (1+0.02)/(0.0789-0.02)</f>
        <v>-782.1731749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545</v>
      </c>
      <c r="L8" s="6">
        <f t="array" ref="L8">NPV(0.0789,F3:P3)</f>
        <v>-220.9866882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546</v>
      </c>
      <c r="L9" s="6">
        <f t="array" ref="L9">NPV(0.0789,F16:P16)</f>
        <v>-339.2421394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547</v>
      </c>
      <c r="L10" s="6">
        <f>L8 + L9</f>
        <v>-560.2288276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548</v>
      </c>
      <c r="L12" s="6">
        <f>L10 - L11</f>
        <v>-574.2288276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549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-44.17144827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-782.1731749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