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<sst xmlns="http://schemas.openxmlformats.org/spreadsheetml/2006/main" count="757" uniqueCount="584">
  <si>
    <t>ticker</t>
  </si>
  <si>
    <t>BMEA</t>
  </si>
  <si>
    <t>nombre</t>
  </si>
  <si>
    <t>BIOMEA FUSION INC</t>
  </si>
  <si>
    <t>empresa</t>
  </si>
  <si>
    <t>Biotechnology &amp; Medical Research</t>
  </si>
  <si>
    <t>Open</t>
  </si>
  <si>
    <t>Target Price</t>
  </si>
  <si>
    <t>Upside</t>
  </si>
  <si>
    <t>-2295.29%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</si>
  <si>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</si>
  <si>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</si>
  <si>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</si>
  <si>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</si>
  <si>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</si>
  <si>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</si>
  <si>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</si>
  <si>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</si>
  <si>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-62.30%</t>
  </si>
  <si>
    <t>Total Assets Growth</t>
  </si>
  <si>
    <t>-58.06%</t>
  </si>
  <si>
    <t>Net Property, Plant and Equipment Growth</t>
  </si>
  <si>
    <t>-100.00%</t>
  </si>
  <si>
    <t>EBITDA Growth</t>
  </si>
  <si>
    <t>132.34%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</si>
  <si>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</si>
  <si>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</si>
  <si>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</si>
  <si>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</si>
  <si>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</si>
  <si>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</si>
  <si>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</si>
  <si>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</si>
  <si>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</si>
  <si>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</si>
  <si>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</si>
  <si>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</si>
  <si>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</si>
  <si>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</si>
  <si>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</si>
  <si>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</si>
  <si>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</si>
  <si>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</si>
  <si>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</si>
  <si>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</si>
  <si>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</si>
  <si>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</si>
  <si>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</si>
  <si>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</si>
  <si>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</si>
  <si>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</si>
  <si>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</si>
  <si>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</si>
  <si>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</si>
  <si>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</si>
  <si>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</si>
  <si>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</si>
  <si>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</si>
  <si>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</si>
  <si>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</si>
  <si>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</si>
  <si>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</si>
  <si>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</si>
  <si>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</si>
  <si>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</si>
  <si>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</si>
  <si>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</si>
  <si>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</si>
  <si>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</si>
  <si>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</si>
  <si>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</si>
  <si>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</si>
  <si>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</si>
  <si>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</si>
  <si>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</si>
  <si>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</si>
  <si>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</si>
  <si>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</si>
  <si>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</si>
  <si>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</si>
  <si>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</si>
  <si>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</si>
  <si>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</si>
  <si>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</si>
  <si>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</si>
  <si>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</si>
  <si>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-0.02</t>
  </si>
  <si>
    <t>0.43</t>
  </si>
  <si>
    <t>7.07</t>
  </si>
  <si>
    <t>3.67</t>
  </si>
  <si>
    <t>4.72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</si>
  <si>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</si>
  <si>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</si>
  <si>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</si>
  <si>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</si>
  <si>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</si>
  <si>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</si>
  <si>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</si>
  <si>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</si>
  <si>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</si>
  <si>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</si>
  <si>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</si>
  <si>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</si>
  <si>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</si>
  <si>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</si>
  <si>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</si>
  <si>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</si>
  <si>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EBT, Excl. Unusual Items</t>
  </si>
  <si>
    <t>Gain (Loss) On Sale Of Investments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</si>
  <si>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</si>
  <si>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</si>
  <si>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</si>
  <si>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</si>
  <si>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</si>
  <si>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</si>
  <si>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</si>
  <si>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</si>
  <si>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-1.75</t>
  </si>
  <si>
    <t>-0.5</t>
  </si>
  <si>
    <t>-1.74</t>
  </si>
  <si>
    <t>-2.8</t>
  </si>
  <si>
    <t>-3.44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</si>
  <si>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</si>
  <si>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</si>
  <si>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</si>
  <si>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</si>
  <si>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</si>
  <si>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</si>
  <si>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-1.09</t>
  </si>
  <si>
    <t>-0.31</t>
  </si>
  <si>
    <t>-1.08</t>
  </si>
  <si>
    <t>-2.15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</si>
  <si>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</si>
  <si>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</si>
  <si>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</si>
  <si>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</si>
  <si>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</si>
  <si>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</si>
  <si>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</si>
  <si>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</si>
  <si>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</si>
  <si>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</si>
  <si>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</si>
  <si>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</si>
  <si>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</si>
  <si>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</si>
  <si>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</si>
  <si>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-10.6</t>
  </si>
  <si>
    <t>-20.98</t>
  </si>
  <si>
    <t>-33.19</t>
  </si>
  <si>
    <t>-47.89</t>
  </si>
  <si>
    <t>Return on Total Capital</t>
  </si>
  <si>
    <t>-10.89</t>
  </si>
  <si>
    <t>-21.45</t>
  </si>
  <si>
    <t>-35.75</t>
  </si>
  <si>
    <t>-54.3</t>
  </si>
  <si>
    <t>Return On Equity %</t>
  </si>
  <si>
    <t>-17.49</t>
  </si>
  <si>
    <t>-34.68</t>
  </si>
  <si>
    <t>-56.96</t>
  </si>
  <si>
    <t>-84.42</t>
  </si>
  <si>
    <t>Return on Common Equity</t>
  </si>
  <si>
    <t>-206.84</t>
  </si>
  <si>
    <t>-45.19</t>
  </si>
  <si>
    <t>Short Term Liquidity</t>
  </si>
  <si>
    <t>Current Ratio</t>
  </si>
  <si>
    <t>0.93</t>
  </si>
  <si>
    <t>38.43</t>
  </si>
  <si>
    <t>38.08</t>
  </si>
  <si>
    <t>6.17</t>
  </si>
  <si>
    <t>7.84</t>
  </si>
  <si>
    <t>Quick Ratio</t>
  </si>
  <si>
    <t>0.84</t>
  </si>
  <si>
    <t>38.11</t>
  </si>
  <si>
    <t>37.42</t>
  </si>
  <si>
    <t>5.92</t>
  </si>
  <si>
    <t>7.74</t>
  </si>
  <si>
    <t>Operating Cash Flow to Current Liabilities</t>
  </si>
  <si>
    <t>-4.47</t>
  </si>
  <si>
    <t>-2.75</t>
  </si>
  <si>
    <t>-7.64</t>
  </si>
  <si>
    <t>-3.27</t>
  </si>
  <si>
    <t>-4.23</t>
  </si>
  <si>
    <t>Long Term Solvency</t>
  </si>
  <si>
    <t>Total Debt/Equity</t>
  </si>
  <si>
    <t>1.59</t>
  </si>
  <si>
    <t>2.11</t>
  </si>
  <si>
    <t>6.08</t>
  </si>
  <si>
    <t>Total Debt / Total Capital</t>
  </si>
  <si>
    <t>0.42</t>
  </si>
  <si>
    <t>1.57</t>
  </si>
  <si>
    <t>2.06</t>
  </si>
  <si>
    <t>5.73</t>
  </si>
  <si>
    <t>LT Debt/Equity</t>
  </si>
  <si>
    <t>1.28</t>
  </si>
  <si>
    <t>1.54</t>
  </si>
  <si>
    <t>4.63</t>
  </si>
  <si>
    <t>Long-Term Debt / Total Capital</t>
  </si>
  <si>
    <t>1.26</t>
  </si>
  <si>
    <t>1.5</t>
  </si>
  <si>
    <t>4.36</t>
  </si>
  <si>
    <t>Total Liabilities / Total Assets</t>
  </si>
  <si>
    <t>107.92</t>
  </si>
  <si>
    <t>2.59</t>
  </si>
  <si>
    <t>3.73</t>
  </si>
  <si>
    <t>16.06</t>
  </si>
  <si>
    <t>15.35</t>
  </si>
  <si>
    <t>Total Debt / EBITDA</t>
  </si>
  <si>
    <t>-0.05</t>
  </si>
  <si>
    <t>-0.07</t>
  </si>
  <si>
    <t>-0.03</t>
  </si>
  <si>
    <t>-0.09</t>
  </si>
  <si>
    <t>Net Debt / EBITDA</t>
  </si>
  <si>
    <t>11.94</t>
  </si>
  <si>
    <t>4.25</t>
  </si>
  <si>
    <t>1.4</t>
  </si>
  <si>
    <t>Total Debt / (EBITDA - Capex)</t>
  </si>
  <si>
    <t>-0.08</t>
  </si>
  <si>
    <t>Net Debt / (EBITDA - Capex)</t>
  </si>
  <si>
    <t>11.82</t>
  </si>
  <si>
    <t>3.94</t>
  </si>
  <si>
    <t>1.39</t>
  </si>
  <si>
    <t>1.36</t>
  </si>
  <si>
    <t>Growth Over Prior Year</t>
  </si>
  <si>
    <t>EBITDA, 1 Yr. Growth %</t>
  </si>
  <si>
    <t>678.68</t>
  </si>
  <si>
    <t>100.26</t>
  </si>
  <si>
    <t>50.25</t>
  </si>
  <si>
    <t>EBITA, 1 Yr. Growth %</t>
  </si>
  <si>
    <t>345.77</t>
  </si>
  <si>
    <t>682.18</t>
  </si>
  <si>
    <t>100.72</t>
  </si>
  <si>
    <t>50.82</t>
  </si>
  <si>
    <t>EBIT, 1 Yr. Growth %</t>
  </si>
  <si>
    <t>Earnings From Cont. Operations, 1 Yr. Growth %</t>
  </si>
  <si>
    <t>344.41</t>
  </si>
  <si>
    <t>680.75</t>
  </si>
  <si>
    <t>96.86</t>
  </si>
  <si>
    <t>43.29</t>
  </si>
  <si>
    <t>Net Income, 1 Yr. Growth %</t>
  </si>
  <si>
    <t>Normalized Net Income, 1 Yr. Growth %</t>
  </si>
  <si>
    <t>671.06</t>
  </si>
  <si>
    <t>98.98</t>
  </si>
  <si>
    <t>43.55</t>
  </si>
  <si>
    <t>Diluted EPS Before Extra, 1 Yr. Growth %</t>
  </si>
  <si>
    <t>151.16</t>
  </si>
  <si>
    <t>244.68</t>
  </si>
  <si>
    <t>60.45</t>
  </si>
  <si>
    <t>22.98</t>
  </si>
  <si>
    <t>Net Property, Plant and Equip., 1 Yr. Growth %</t>
  </si>
  <si>
    <t>40.53</t>
  </si>
  <si>
    <t>86.1</t>
  </si>
  <si>
    <t>Total Assets, 1 Yr. Growth %</t>
  </si>
  <si>
    <t>-30.37</t>
  </si>
  <si>
    <t>54.61</t>
  </si>
  <si>
    <t>Tangible Book Value, 1 Yr. Growth %</t>
  </si>
  <si>
    <t>-39.29</t>
  </si>
  <si>
    <t>55.92</t>
  </si>
  <si>
    <t>Common Equity, 1 Yr. Growth %</t>
  </si>
  <si>
    <t>Cash From Operations, 1 Yr. Growth %</t>
  </si>
  <si>
    <t>248.63</t>
  </si>
  <si>
    <t>694.75</t>
  </si>
  <si>
    <t>76.13</t>
  </si>
  <si>
    <t>54.75</t>
  </si>
  <si>
    <t>Capital Expenditures, 1 Yr. Growth %</t>
  </si>
  <si>
    <t>-67.52</t>
  </si>
  <si>
    <t>227.18</t>
  </si>
  <si>
    <t>Levered Free Cash Flow, 1 Yr. Growth %</t>
  </si>
  <si>
    <t>809.26</t>
  </si>
  <si>
    <t>31.3</t>
  </si>
  <si>
    <t>110.19</t>
  </si>
  <si>
    <t>Unlevered Free Cash Flow, 1 Yr. Growth %</t>
  </si>
  <si>
    <t>Compound Annual Growth Rate Over Two Years</t>
  </si>
  <si>
    <t>EBITDA, 2 Yr. CAGR %</t>
  </si>
  <si>
    <t>294.89</t>
  </si>
  <si>
    <t>73.46</t>
  </si>
  <si>
    <t>EBITA, 2 Yr. CAGR %</t>
  </si>
  <si>
    <t>490.49</t>
  </si>
  <si>
    <t>296.23</t>
  </si>
  <si>
    <t>73.99</t>
  </si>
  <si>
    <t>EBIT, 2 Yr. CAGR %</t>
  </si>
  <si>
    <t>Earnings From Cont. Operations, 2 Yr. CAGR %</t>
  </si>
  <si>
    <t>489.04</t>
  </si>
  <si>
    <t>292.04</t>
  </si>
  <si>
    <t>67.95</t>
  </si>
  <si>
    <t>Net Income, 2 Yr. CAGR %</t>
  </si>
  <si>
    <t>Normalized Net Income, 2 Yr. CAGR %</t>
  </si>
  <si>
    <t>485.37</t>
  </si>
  <si>
    <t>291.7</t>
  </si>
  <si>
    <t>69.01</t>
  </si>
  <si>
    <t>Diluted EPS Before Extra, 2 Yr. CAGR %</t>
  </si>
  <si>
    <t>196.66</t>
  </si>
  <si>
    <t>135.17</t>
  </si>
  <si>
    <t>40.47</t>
  </si>
  <si>
    <t>Net Property, Plant and Equip., 2 Yr. CAGR %</t>
  </si>
  <si>
    <t>424.06</t>
  </si>
  <si>
    <t>61.72</t>
  </si>
  <si>
    <t>Total Assets, 2 Yr. CAGR %</t>
  </si>
  <si>
    <t>43.81</t>
  </si>
  <si>
    <t>3.76</t>
  </si>
  <si>
    <t>Tangible Book Value, 2 Yr. CAGR %</t>
  </si>
  <si>
    <t>358.24</t>
  </si>
  <si>
    <t>-2.71</t>
  </si>
  <si>
    <t>Common Equity, 2 Yr. CAGR %</t>
  </si>
  <si>
    <t>Cash From Operations, 2 Yr. CAGR %</t>
  </si>
  <si>
    <t>426.38</t>
  </si>
  <si>
    <t>274.14</t>
  </si>
  <si>
    <t>65.1</t>
  </si>
  <si>
    <t>Capital Expenditures, 2 Yr. CAGR %</t>
  </si>
  <si>
    <t>349.4</t>
  </si>
  <si>
    <t>3.09</t>
  </si>
  <si>
    <t>Levered Free Cash Flow, 2 Yr. CAGR %</t>
  </si>
  <si>
    <t>225.05</t>
  </si>
  <si>
    <t>66.13</t>
  </si>
  <si>
    <t>Unlevered Free Cash Flow, 2 Yr. CAGR %</t>
  </si>
  <si>
    <t>Compound Annual Growth Rate Over Three Years</t>
  </si>
  <si>
    <t>EBITDA, 3 Yr. CAGR %</t>
  </si>
  <si>
    <t>186.14</t>
  </si>
  <si>
    <t>EBITA, 3 Yr. CAGR %</t>
  </si>
  <si>
    <t>312.1</t>
  </si>
  <si>
    <t>187.16</t>
  </si>
  <si>
    <t>EBIT, 3 Yr. CAGR %</t>
  </si>
  <si>
    <t>Earnings From Cont. Operations, 3 Yr. CAGR %</t>
  </si>
  <si>
    <t>308.77</t>
  </si>
  <si>
    <t>180.31</t>
  </si>
  <si>
    <t>Net Income, 3 Yr. CAGR %</t>
  </si>
  <si>
    <t>Normalized Net Income, 3 Yr. CAGR %</t>
  </si>
  <si>
    <t>308.53</t>
  </si>
  <si>
    <t>180.3</t>
  </si>
  <si>
    <t>Diluted EPS Before Extra, 3 Yr. CAGR %</t>
  </si>
  <si>
    <t>141.71</t>
  </si>
  <si>
    <t>89.47</t>
  </si>
  <si>
    <t>Net Property, Plant and Equip., 3 Yr. CAGR %</t>
  </si>
  <si>
    <t>271.11</t>
  </si>
  <si>
    <t>Total Assets, 3 Yr. CAGR %</t>
  </si>
  <si>
    <t>687.27</t>
  </si>
  <si>
    <t>47.32</t>
  </si>
  <si>
    <t>Tangible Book Value, 3 Yr. CAGR %</t>
  </si>
  <si>
    <t>219.91</t>
  </si>
  <si>
    <t>Common Equity, 3 Yr. CAGR %</t>
  </si>
  <si>
    <t>Cash From Operations, 3 Yr. CAGR %</t>
  </si>
  <si>
    <t>265.44</t>
  </si>
  <si>
    <t>178.76</t>
  </si>
  <si>
    <t>Capital Expenditures, 3 Yr. CAGR %</t>
  </si>
  <si>
    <t>304.28</t>
  </si>
  <si>
    <t>Levered Free Cash Flow, 3 Yr. CAGR %</t>
  </si>
  <si>
    <t>181.09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</si>
  <si>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</si>
  <si>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</si>
  <si>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</si>
  <si>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</si>
  <si>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</si>
  <si>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</si>
  <si>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</si>
  <si>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</si>
  <si>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216.4</t>
  </si>
  <si>
    <t>247.8</t>
  </si>
  <si>
    <t>518.4</t>
  </si>
  <si>
    <t>144.2</t>
  </si>
  <si>
    <t>-</t>
  </si>
  <si>
    <t>Change</t>
  </si>
  <si>
    <t>14.52%</t>
  </si>
  <si>
    <t>109.21%</t>
  </si>
  <si>
    <t>-72.18%</t>
  </si>
  <si>
    <t>0%</t>
  </si>
  <si>
    <t>Enterprise Value (EV)</t>
  </si>
  <si>
    <t>P/E ratio</t>
  </si>
  <si>
    <t>-4.28x</t>
  </si>
  <si>
    <t>-3.01x</t>
  </si>
  <si>
    <t>-4.22x</t>
  </si>
  <si>
    <t>-1.02x</t>
  </si>
  <si>
    <t>-1.21x</t>
  </si>
  <si>
    <t>-1.27x</t>
  </si>
  <si>
    <t>PBR</t>
  </si>
  <si>
    <t>PEG</t>
  </si>
  <si>
    <t>-0x</t>
  </si>
  <si>
    <t>-0.2x</t>
  </si>
  <si>
    <t>-0.1x</t>
  </si>
  <si>
    <t>0.1x</t>
  </si>
  <si>
    <t>0.25x</t>
  </si>
  <si>
    <t>Capitalization / Revenue</t>
  </si>
  <si>
    <t>67.3x</t>
  </si>
  <si>
    <t>45.9x</t>
  </si>
  <si>
    <t>EV / Revenue</t>
  </si>
  <si>
    <t>EV / EBITDA</t>
  </si>
  <si>
    <t>-0.97x</t>
  </si>
  <si>
    <t>-0.89x</t>
  </si>
  <si>
    <t>-0.75x</t>
  </si>
  <si>
    <t>EV / EBIT</t>
  </si>
  <si>
    <t>-0.96x</t>
  </si>
  <si>
    <t>-0.92x</t>
  </si>
  <si>
    <t>-0.86x</t>
  </si>
  <si>
    <t>EV / FCF</t>
  </si>
  <si>
    <t>-1.1x</t>
  </si>
  <si>
    <t>-0.99x</t>
  </si>
  <si>
    <t>-1.08x</t>
  </si>
  <si>
    <t>FCF Yield</t>
  </si>
  <si>
    <t>-17.8%</t>
  </si>
  <si>
    <t>-25.6%</t>
  </si>
  <si>
    <t>-19.3%</t>
  </si>
  <si>
    <t>-90.9%</t>
  </si>
  <si>
    <t>-101%</t>
  </si>
  <si>
    <t>-92.9%</t>
  </si>
  <si>
    <t>Dividend per Share
                                    2</t>
  </si>
  <si>
    <t>Rate of return</t>
  </si>
  <si>
    <t>EPS
                                    2</t>
  </si>
  <si>
    <t>-3.899</t>
  </si>
  <si>
    <t>-3.298</t>
  </si>
  <si>
    <t>-3.133</t>
  </si>
  <si>
    <t>Distribution rate</t>
  </si>
  <si>
    <t>Net sales
                                    1</t>
  </si>
  <si>
    <t>2.143</t>
  </si>
  <si>
    <t>3.143</t>
  </si>
  <si>
    <t>EBITDA
                                    1</t>
  </si>
  <si>
    <t>-82.94</t>
  </si>
  <si>
    <t>-124.6</t>
  </si>
  <si>
    <t>-148.1</t>
  </si>
  <si>
    <t>-162.9</t>
  </si>
  <si>
    <t>-192.7</t>
  </si>
  <si>
    <t>EBIT
                                    1</t>
  </si>
  <si>
    <t>-41.67</t>
  </si>
  <si>
    <t>-83.63</t>
  </si>
  <si>
    <t>-126.1</t>
  </si>
  <si>
    <t>-149.6</t>
  </si>
  <si>
    <t>-157</t>
  </si>
  <si>
    <t>-167.7</t>
  </si>
  <si>
    <t>Net income
                                    1</t>
  </si>
  <si>
    <t>-41.57</t>
  </si>
  <si>
    <t>-81.83</t>
  </si>
  <si>
    <t>-117.3</t>
  </si>
  <si>
    <t>-144.3</t>
  </si>
  <si>
    <t>-152.3</t>
  </si>
  <si>
    <t>-161</t>
  </si>
  <si>
    <t>Reference price
                                    2</t>
  </si>
  <si>
    <t>7.450</t>
  </si>
  <si>
    <t>8.430</t>
  </si>
  <si>
    <t>14.520</t>
  </si>
  <si>
    <t>3.980</t>
  </si>
  <si>
    <t>Nbr of stocks (in thousands)</t>
  </si>
  <si>
    <t>29,045</t>
  </si>
  <si>
    <t>29,396</t>
  </si>
  <si>
    <t>35,706</t>
  </si>
  <si>
    <t>36,239</t>
  </si>
  <si>
    <t>Announcement Date</t>
  </si>
  <si>
    <t>2/28/22</t>
  </si>
  <si>
    <t>3/28/23</t>
  </si>
  <si>
    <t>3/28/24</t>
  </si>
  <si>
    <t>address1</t>
  </si>
  <si>
    <t>900 Middlefield Road</t>
  </si>
  <si>
    <t>address2</t>
  </si>
  <si>
    <t>4th Floor</t>
  </si>
  <si>
    <t>city</t>
  </si>
  <si>
    <t>Redwood City</t>
  </si>
  <si>
    <t>state</t>
  </si>
  <si>
    <t>CA</t>
  </si>
  <si>
    <t>zip</t>
  </si>
  <si>
    <t>94063</t>
  </si>
  <si>
    <t>country</t>
  </si>
  <si>
    <t>phone</t>
  </si>
  <si>
    <t>650 980 9099</t>
  </si>
  <si>
    <t>website</t>
  </si>
  <si>
    <t>https://biomeafusion.com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</si>
  <si>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</si>
  <si>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</si>
  <si>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</si>
  <si>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</si>
  <si>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</si>
  <si>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</si>
  <si>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</si>
  <si>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</si>
  <si>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</si>
  <si>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</si>
  <si>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</si>
  <si>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Biomea Fusion, Inc., a clinical-stage biopharmaceutical company, focuses on the discovery and development of covalent small molecule drugs to treat patients with genetically defined cancers and metabolic diseases. Its lead product candidate is BMF-219, a covalent inhibitor of menin for treating patients with liquid and solid tumors and type 2 diabetes. The company was incorporated in 2017 and is headquartered in Redwood City, California.</t>
  </si>
  <si>
    <t>fullTimeEmployees</t>
  </si>
  <si>
    <t>companyOfficers</t>
  </si>
  <si>
    <t>[{'maxAge': 1, 'name': 'Mr. Thomas Andrew Butler', 'age': 43, 'title': 'Co-Founder, Chairman &amp; CEO', 'yearBorn': 1981, 'fiscalYear': 2023, 'totalPay': 950407, 'exercisedValue': 0, 'unexercisedValue': 5655125}, {'maxAge': 1, 'name': 'Mr. Ramses M. Erdtmann', 'age': 61, 'title': 'Co-Founder, President, COO &amp; Director', 'yearBorn': 1963, 'fiscalYear': 2023, 'exercisedValue': 0, 'unexercisedValue': 0}, {'maxAge': 1, 'name': 'Mr. Franco  Valle CPA', 'age': 43, 'title': 'CFO &amp; Principal Accounting Officer', 'yearBorn': 1981, 'fiscalYear': 2023, 'totalPay': 673659, 'exercisedValue': 0, 'unexercisedValue': 687866}, {'maxAge': 1, 'name': 'Dr. Juan Pablo Frias M.D.', 'title': 'Chief Medical Officer', 'fiscalYear': 2023, 'totalPay': 492250, 'exercisedValue': 0, 'unexercisedValue': 0}, {'maxAge': 1, 'name': 'Mr. Heow  Tan', 'age': 65, 'title': 'Chief Technology &amp; Quality Officer', 'yearBorn': 1959, 'fiscalYear': 2023, 'exercisedValue': 0, 'unexercisedValue': 0}, {'maxAge': 1, 'name': 'Ms. Naomi  Cretcher', 'title': 'Chief People Officer', 'fiscalYear': 2023, 'exercisedValue': 0, 'unexercisedValue': 0}, {'maxAge': 1, 'name': 'Dr. Thorsten  Kirschberg Ph.D.', 'age': 54, 'title': 'Executive Vice President of Chemistry', 'yearBorn': 1970, 'fiscalYear': 2023, 'exercisedValue': 0, 'unexercisedValue': 0}, {'maxAge': 1, 'name': 'Dr. Stephan  Morris M.D.', 'title': 'Chief Development Officer', 'fiscalYear': 2023, 'exercisedValue': 0, 'unexercisedValue': 0}, {'maxAge': 1, 'name': 'Mr. Ravi  Upasani', 'title': 'Executive Vice President of Intellectual Property', 'fiscalYear': 2023, 'exercisedValue': 0, 'unexercisedValue': 0}, {'maxAge': 1, 'name': 'Caroline  Perez- Dupont', 'title': 'Senior Vice President of Contracts',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</si>
  <si>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</si>
  <si>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</si>
  <si>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</si>
  <si>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</si>
  <si>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</si>
  <si>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</si>
  <si>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</si>
  <si>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</si>
  <si>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</si>
  <si>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</si>
  <si>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</si>
  <si>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</si>
  <si>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</si>
  <si>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</si>
  <si>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</si>
  <si>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</si>
  <si>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</si>
  <si>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</si>
  <si>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</si>
  <si>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</si>
  <si>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</si>
  <si>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</si>
  <si>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</si>
  <si>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</si>
  <si>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</si>
  <si>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</si>
  <si>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</si>
  <si>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</si>
  <si>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</si>
  <si>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</si>
  <si>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</si>
  <si>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</si>
  <si>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</si>
  <si>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</si>
  <si>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</si>
  <si>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</si>
  <si>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</si>
  <si>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</si>
  <si>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</si>
  <si>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</si>
  <si>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</si>
  <si>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</si>
  <si>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</si>
  <si>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</si>
  <si>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</si>
  <si>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</si>
  <si>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</si>
  <si>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</si>
  <si>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</si>
  <si>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</si>
  <si>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</si>
  <si>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</si>
  <si>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</si>
  <si>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</si>
  <si>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</si>
  <si>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</si>
  <si>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</si>
  <si>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</si>
  <si>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</si>
  <si>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</si>
  <si>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</si>
  <si>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</si>
  <si>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</si>
  <si>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</si>
  <si>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</si>
  <si>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</si>
  <si>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Biomea Fusion,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</si>
  <si>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</si>
  <si>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</si>
  <si>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</si>
  <si>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</si>
  <si>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</si>
  <si>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</si>
  <si>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</si>
  <si>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bc0a49f6-c4ed-3d62-b67c-2f5f0de07165</t>
  </si>
  <si>
    <t>messageBoardId</t>
  </si>
  <si>
    <t>finmb_695310535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</si>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</sst>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biomeafus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-92.42191777480707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1.44230032E8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-1.3060313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-5.0</v>
      </c>
      <c r="D2" s="1">
        <v>-41.0</v>
      </c>
      <c r="E2" s="1">
        <v>-81.0</v>
      </c>
      <c r="F2" s="1">
        <v>-117.0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24.0</v>
      </c>
      <c r="E3" s="1">
        <v>69.0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24.0</v>
      </c>
      <c r="E4" s="1">
        <v>69.0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51.0</v>
      </c>
      <c r="E5" s="1">
        <v>14.0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32.0</v>
      </c>
      <c r="D6" s="1">
        <v>6.0</v>
      </c>
      <c r="E6" s="1">
        <v>10.0</v>
      </c>
      <c r="F6" s="1">
        <v>14.0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12.0</v>
      </c>
      <c r="D7" s="1">
        <v>70.0</v>
      </c>
      <c r="E7" s="1">
        <v>57.0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-9.0</v>
      </c>
      <c r="C8" s="1">
        <v>41.0</v>
      </c>
      <c r="D8" s="1">
        <v>64.0</v>
      </c>
      <c r="E8" s="1">
        <v>2.0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0.0</v>
      </c>
      <c r="D9" s="1">
        <v>-2.0</v>
      </c>
      <c r="E9" s="1">
        <v>4.0</v>
      </c>
      <c r="F9" s="1">
        <v>-23.0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-1.0</v>
      </c>
      <c r="C10" s="1">
        <v>-4.0</v>
      </c>
      <c r="D10" s="1">
        <v>-35.0</v>
      </c>
      <c r="E10" s="1">
        <v>-62.0</v>
      </c>
      <c r="F10" s="1">
        <v>-96.0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-5.0</v>
      </c>
      <c r="D11" s="1">
        <v>-3.0</v>
      </c>
      <c r="E11" s="1">
        <v>-1.0</v>
      </c>
      <c r="F11" s="1">
        <v>-3.0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-30.0</v>
      </c>
      <c r="E12" s="1">
        <v>28.0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-5.0</v>
      </c>
      <c r="D13" s="1">
        <v>-33.0</v>
      </c>
      <c r="E13" s="1">
        <v>27.0</v>
      </c>
      <c r="F13" s="1">
        <v>-2.0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3.0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3.0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-3.0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-3.0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1.0</v>
      </c>
      <c r="C18" s="1">
        <v>10.0</v>
      </c>
      <c r="D18" s="1">
        <v>156.0</v>
      </c>
      <c r="E18" s="1">
        <v>1.0</v>
      </c>
      <c r="F18" s="1">
        <v>164.0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56.0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-26.0</v>
      </c>
      <c r="D20" s="1">
        <v>-2.0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1.0</v>
      </c>
      <c r="C21" s="1">
        <v>65.0</v>
      </c>
      <c r="D21" s="1">
        <v>153.0</v>
      </c>
      <c r="E21" s="1">
        <v>1.0</v>
      </c>
      <c r="F21" s="1">
        <v>164.0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16.0</v>
      </c>
      <c r="C22" s="1">
        <v>61.0</v>
      </c>
      <c r="D22" s="1">
        <v>84.0</v>
      </c>
      <c r="E22" s="1">
        <v>-33.0</v>
      </c>
      <c r="F22" s="1">
        <v>64.0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-2.0</v>
      </c>
      <c r="D24" s="1">
        <v>-22.0</v>
      </c>
      <c r="E24" s="1">
        <v>-29.0</v>
      </c>
      <c r="F24" s="1">
        <v>-62.0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-2.0</v>
      </c>
      <c r="D25" s="1">
        <v>-22.0</v>
      </c>
      <c r="E25" s="1">
        <v>-29.0</v>
      </c>
      <c r="F25" s="1">
        <v>-62.0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-57.0</v>
      </c>
      <c r="D26" s="1">
        <v>-19.0</v>
      </c>
      <c r="E26" s="1">
        <v>-12.0</v>
      </c>
      <c r="F26" s="1">
        <v>-4.0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3.0</v>
      </c>
      <c r="D27" s="1">
        <v>-3.0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23.0</v>
      </c>
      <c r="C3" s="1">
        <v>61.0</v>
      </c>
      <c r="D3" s="1">
        <v>146.0</v>
      </c>
      <c r="E3" s="1">
        <v>112.0</v>
      </c>
      <c r="F3" s="1">
        <v>177.0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0.0</v>
      </c>
      <c r="C4" s="1">
        <v>0.0</v>
      </c>
      <c r="D4" s="1">
        <v>27.0</v>
      </c>
      <c r="E4" s="1">
        <v>1.0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23.0</v>
      </c>
      <c r="C5" s="1">
        <v>61.0</v>
      </c>
      <c r="D5" s="1">
        <v>174.0</v>
      </c>
      <c r="E5" s="1">
        <v>113.0</v>
      </c>
      <c r="F5" s="1">
        <v>177.0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1.0</v>
      </c>
      <c r="C6" s="1">
        <v>49.0</v>
      </c>
      <c r="D6" s="1">
        <v>1.0</v>
      </c>
      <c r="E6" s="1">
        <v>3.0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1.0</v>
      </c>
      <c r="C7" s="1">
        <v>3.0</v>
      </c>
      <c r="D7" s="1">
        <v>1.0</v>
      </c>
      <c r="E7" s="1">
        <v>1.0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26.0</v>
      </c>
      <c r="C8" s="1">
        <v>62.0</v>
      </c>
      <c r="D8" s="1">
        <v>177.0</v>
      </c>
      <c r="E8" s="1">
        <v>118.0</v>
      </c>
      <c r="F8" s="1">
        <v>179.0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0.0</v>
      </c>
      <c r="C9" s="1">
        <v>29.0</v>
      </c>
      <c r="D9" s="1">
        <v>5.0</v>
      </c>
      <c r="E9" s="1">
        <v>8.0</v>
      </c>
      <c r="F9" s="1">
        <v>17.0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0.0</v>
      </c>
      <c r="C10" s="1">
        <v>0.0</v>
      </c>
      <c r="D10" s="1">
        <v>-25.0</v>
      </c>
      <c r="E10" s="1">
        <v>-91.0</v>
      </c>
      <c r="F10" s="1">
        <v>-2.0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0.0</v>
      </c>
      <c r="C11" s="1">
        <v>29.0</v>
      </c>
      <c r="D11" s="1">
        <v>5.0</v>
      </c>
      <c r="E11" s="1">
        <v>7.0</v>
      </c>
      <c r="F11" s="1">
        <v>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0.0</v>
      </c>
      <c r="C12" s="1">
        <v>0.0</v>
      </c>
      <c r="D12" s="1">
        <v>1.0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0.0</v>
      </c>
      <c r="C13" s="1">
        <v>1.0</v>
      </c>
      <c r="D13" s="1">
        <v>1.0</v>
      </c>
      <c r="E13" s="1">
        <v>3.0</v>
      </c>
      <c r="F13" s="1">
        <v>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26.0</v>
      </c>
      <c r="C14" s="1">
        <v>62.0</v>
      </c>
      <c r="D14" s="1">
        <v>186.0</v>
      </c>
      <c r="E14" s="1">
        <v>129.0</v>
      </c>
      <c r="F14" s="1">
        <v>200.0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27.0</v>
      </c>
      <c r="C16" s="1">
        <v>72.0</v>
      </c>
      <c r="D16" s="1">
        <v>1.0</v>
      </c>
      <c r="E16" s="1">
        <v>6.0</v>
      </c>
      <c r="F16" s="1">
        <v>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1.0</v>
      </c>
      <c r="C17" s="1">
        <v>63.0</v>
      </c>
      <c r="D17" s="1">
        <v>2.0</v>
      </c>
      <c r="E17" s="1">
        <v>11.0</v>
      </c>
      <c r="F17" s="1">
        <v>13.0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3.0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0.0</v>
      </c>
      <c r="C19" s="1">
        <v>22.0</v>
      </c>
      <c r="D19" s="1">
        <v>56.0</v>
      </c>
      <c r="E19" s="1">
        <v>61.0</v>
      </c>
      <c r="F19" s="1">
        <v>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0.0</v>
      </c>
      <c r="C20" s="1">
        <v>0.0</v>
      </c>
      <c r="D20" s="1">
        <v>48.0</v>
      </c>
      <c r="E20" s="1">
        <v>63.0</v>
      </c>
      <c r="F20" s="1">
        <v>19.0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28.0</v>
      </c>
      <c r="C21" s="1">
        <v>1.0</v>
      </c>
      <c r="D21" s="1">
        <v>4.0</v>
      </c>
      <c r="E21" s="1">
        <v>19.0</v>
      </c>
      <c r="F21" s="1">
        <v>22.0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0.0</v>
      </c>
      <c r="C22" s="1">
        <v>0.0</v>
      </c>
      <c r="D22" s="1">
        <v>2.0</v>
      </c>
      <c r="E22" s="1">
        <v>1.0</v>
      </c>
      <c r="F22" s="1">
        <v>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28.0</v>
      </c>
      <c r="C23" s="1">
        <v>1.0</v>
      </c>
      <c r="D23" s="1">
        <v>6.0</v>
      </c>
      <c r="E23" s="1">
        <v>20.0</v>
      </c>
      <c r="F23" s="1">
        <v>30.0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0.0</v>
      </c>
      <c r="C24" s="1">
        <v>55.0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0.0</v>
      </c>
      <c r="C25" s="1">
        <v>55.0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2.0</v>
      </c>
      <c r="C27" s="1">
        <v>13.0</v>
      </c>
      <c r="D27" s="1">
        <v>229.0</v>
      </c>
      <c r="E27" s="1">
        <v>240.0</v>
      </c>
      <c r="F27" s="1">
        <v>418.0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-2.0</v>
      </c>
      <c r="C28" s="1">
        <v>-8.0</v>
      </c>
      <c r="D28" s="1">
        <v>-49.0</v>
      </c>
      <c r="E28" s="1">
        <v>-132.0</v>
      </c>
      <c r="F28" s="1">
        <v>-249.0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0.0</v>
      </c>
      <c r="C29" s="1">
        <v>0.0</v>
      </c>
      <c r="D29" s="1">
        <v>-1.0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-2.0</v>
      </c>
      <c r="C30" s="1">
        <v>5.0</v>
      </c>
      <c r="D30" s="1">
        <v>179.0</v>
      </c>
      <c r="E30" s="1">
        <v>109.0</v>
      </c>
      <c r="F30" s="1">
        <v>169.0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-2.0</v>
      </c>
      <c r="C31" s="1">
        <v>60.0</v>
      </c>
      <c r="D31" s="1">
        <v>179.0</v>
      </c>
      <c r="E31" s="1">
        <v>109.0</v>
      </c>
      <c r="F31" s="1">
        <v>169.0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26.0</v>
      </c>
      <c r="C32" s="1">
        <v>62.0</v>
      </c>
      <c r="D32" s="1">
        <v>186.0</v>
      </c>
      <c r="E32" s="1">
        <v>129.0</v>
      </c>
      <c r="F32" s="1">
        <v>200.0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98.0</v>
      </c>
      <c r="C34" s="1">
        <v>11.0</v>
      </c>
      <c r="D34" s="1">
        <v>29.0</v>
      </c>
      <c r="E34" s="1">
        <v>29.0</v>
      </c>
      <c r="F34" s="1">
        <v>35.0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98.0</v>
      </c>
      <c r="C35" s="1">
        <v>11.0</v>
      </c>
      <c r="D35" s="1">
        <v>25.0</v>
      </c>
      <c r="E35" s="1">
        <v>29.0</v>
      </c>
      <c r="F35" s="1">
        <v>35.0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 t="s">
        <v>86</v>
      </c>
      <c r="C36" s="1" t="s">
        <v>87</v>
      </c>
      <c r="D36" s="1" t="s">
        <v>88</v>
      </c>
      <c r="E36" s="1" t="s">
        <v>89</v>
      </c>
      <c r="F36" s="1" t="s">
        <v>90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-2.0</v>
      </c>
      <c r="C37" s="1">
        <v>5.0</v>
      </c>
      <c r="D37" s="1">
        <v>179.0</v>
      </c>
      <c r="E37" s="1">
        <v>109.0</v>
      </c>
      <c r="F37" s="1">
        <v>169.0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 t="s">
        <v>86</v>
      </c>
      <c r="C38" s="1" t="s">
        <v>87</v>
      </c>
      <c r="D38" s="1" t="s">
        <v>88</v>
      </c>
      <c r="E38" s="1" t="s">
        <v>89</v>
      </c>
      <c r="F38" s="1" t="s">
        <v>90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 t="s">
        <v>94</v>
      </c>
      <c r="C39" s="1">
        <v>25.0</v>
      </c>
      <c r="D39" s="1">
        <v>2.0</v>
      </c>
      <c r="E39" s="1">
        <v>2.0</v>
      </c>
      <c r="F39" s="1">
        <v>10.0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-23.0</v>
      </c>
      <c r="C40" s="1">
        <v>-61.0</v>
      </c>
      <c r="D40" s="1">
        <v>-171.0</v>
      </c>
      <c r="E40" s="1">
        <v>-111.0</v>
      </c>
      <c r="F40" s="1">
        <v>-167.0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72.0</v>
      </c>
      <c r="C41" s="1">
        <v>1.0</v>
      </c>
      <c r="D41" s="1">
        <v>10.0</v>
      </c>
      <c r="E41" s="1">
        <v>32.0</v>
      </c>
      <c r="F41" s="1">
        <v>43.0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0.0</v>
      </c>
      <c r="D43" s="1">
        <v>2.0</v>
      </c>
      <c r="E43" s="1">
        <v>2.0</v>
      </c>
      <c r="F43" s="1">
        <v>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12.0</v>
      </c>
      <c r="D44" s="1">
        <v>51.0</v>
      </c>
      <c r="E44" s="1">
        <v>83.0</v>
      </c>
      <c r="F44" s="1">
        <v>103.0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10.0</v>
      </c>
      <c r="C2" s="1">
        <v>1.0</v>
      </c>
      <c r="D2" s="1">
        <v>13.0</v>
      </c>
      <c r="E2" s="1">
        <v>20.0</v>
      </c>
      <c r="F2" s="1">
        <v>23.0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1.0</v>
      </c>
      <c r="C3" s="1">
        <v>3.0</v>
      </c>
      <c r="D3" s="1">
        <v>28.0</v>
      </c>
      <c r="E3" s="1">
        <v>62.0</v>
      </c>
      <c r="F3" s="1">
        <v>103.0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1.0</v>
      </c>
      <c r="C4" s="1">
        <v>5.0</v>
      </c>
      <c r="D4" s="1">
        <v>41.0</v>
      </c>
      <c r="E4" s="1">
        <v>83.0</v>
      </c>
      <c r="F4" s="1">
        <v>126.0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-1.0</v>
      </c>
      <c r="C5" s="1">
        <v>-5.0</v>
      </c>
      <c r="D5" s="1">
        <v>-41.0</v>
      </c>
      <c r="E5" s="1">
        <v>-83.0</v>
      </c>
      <c r="F5" s="1">
        <v>-126.0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0.0</v>
      </c>
      <c r="C6" s="1">
        <v>0.0</v>
      </c>
      <c r="D6" s="1">
        <v>61.0</v>
      </c>
      <c r="E6" s="1">
        <v>1.0</v>
      </c>
      <c r="F6" s="1">
        <v>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0.0</v>
      </c>
      <c r="C7" s="1">
        <v>0.0</v>
      </c>
      <c r="D7" s="1">
        <v>61.0</v>
      </c>
      <c r="E7" s="1">
        <v>1.0</v>
      </c>
      <c r="F7" s="1">
        <v>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-1.0</v>
      </c>
      <c r="C9" s="1">
        <v>-5.0</v>
      </c>
      <c r="D9" s="1">
        <v>-41.0</v>
      </c>
      <c r="E9" s="1">
        <v>-81.0</v>
      </c>
      <c r="F9" s="1">
        <v>-117.0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0.0</v>
      </c>
      <c r="C10" s="1">
        <v>0.0</v>
      </c>
      <c r="D10" s="1">
        <v>-51.0</v>
      </c>
      <c r="E10" s="1">
        <v>-14.0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-1.0</v>
      </c>
      <c r="C11" s="1">
        <v>-5.0</v>
      </c>
      <c r="D11" s="1">
        <v>-41.0</v>
      </c>
      <c r="E11" s="1">
        <v>-81.0</v>
      </c>
      <c r="F11" s="1">
        <v>-117.0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-1.0</v>
      </c>
      <c r="C12" s="1">
        <v>-5.0</v>
      </c>
      <c r="D12" s="1">
        <v>-41.0</v>
      </c>
      <c r="E12" s="1">
        <v>-81.0</v>
      </c>
      <c r="F12" s="1">
        <v>-117.0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-1.0</v>
      </c>
      <c r="C13" s="1">
        <v>-5.0</v>
      </c>
      <c r="D13" s="1">
        <v>-41.0</v>
      </c>
      <c r="E13" s="1">
        <v>-81.0</v>
      </c>
      <c r="F13" s="1">
        <v>-117.0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-1.0</v>
      </c>
      <c r="C14" s="1">
        <v>-5.0</v>
      </c>
      <c r="D14" s="1">
        <v>-41.0</v>
      </c>
      <c r="E14" s="1">
        <v>-81.0</v>
      </c>
      <c r="F14" s="1">
        <v>-117.0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-1.0</v>
      </c>
      <c r="C15" s="1">
        <v>-5.0</v>
      </c>
      <c r="D15" s="1">
        <v>-41.0</v>
      </c>
      <c r="E15" s="1">
        <v>-81.0</v>
      </c>
      <c r="F15" s="1">
        <v>-117.0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-1.0</v>
      </c>
      <c r="C16" s="1">
        <v>-5.0</v>
      </c>
      <c r="D16" s="1">
        <v>-41.0</v>
      </c>
      <c r="E16" s="1">
        <v>-81.0</v>
      </c>
      <c r="F16" s="1">
        <v>-117.0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 t="s">
        <v>117</v>
      </c>
      <c r="C18" s="1" t="s">
        <v>118</v>
      </c>
      <c r="D18" s="1" t="s">
        <v>119</v>
      </c>
      <c r="E18" s="1" t="s">
        <v>120</v>
      </c>
      <c r="F18" s="1" t="s">
        <v>121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122</v>
      </c>
      <c r="B19" s="1" t="s">
        <v>117</v>
      </c>
      <c r="C19" s="1" t="s">
        <v>118</v>
      </c>
      <c r="D19" s="1" t="s">
        <v>119</v>
      </c>
      <c r="E19" s="1" t="s">
        <v>120</v>
      </c>
      <c r="F19" s="1" t="s">
        <v>121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123</v>
      </c>
      <c r="B20" s="1">
        <v>68.0</v>
      </c>
      <c r="C20" s="1">
        <v>10.0</v>
      </c>
      <c r="D20" s="1">
        <v>23.0</v>
      </c>
      <c r="E20" s="1">
        <v>29.0</v>
      </c>
      <c r="F20" s="1">
        <v>34.0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124</v>
      </c>
      <c r="B21" s="1" t="s">
        <v>117</v>
      </c>
      <c r="C21" s="1" t="s">
        <v>118</v>
      </c>
      <c r="D21" s="1" t="s">
        <v>119</v>
      </c>
      <c r="E21" s="1" t="s">
        <v>120</v>
      </c>
      <c r="F21" s="1" t="s">
        <v>121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125</v>
      </c>
      <c r="B22" s="1" t="s">
        <v>117</v>
      </c>
      <c r="C22" s="1" t="s">
        <v>118</v>
      </c>
      <c r="D22" s="1" t="s">
        <v>119</v>
      </c>
      <c r="E22" s="1" t="s">
        <v>120</v>
      </c>
      <c r="F22" s="1" t="s">
        <v>121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>
        <v>68.0</v>
      </c>
      <c r="C23" s="1">
        <v>10.0</v>
      </c>
      <c r="D23" s="1">
        <v>23.0</v>
      </c>
      <c r="E23" s="1">
        <v>29.0</v>
      </c>
      <c r="F23" s="1">
        <v>34.0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</v>
      </c>
      <c r="B24" s="1" t="s">
        <v>128</v>
      </c>
      <c r="C24" s="1" t="s">
        <v>129</v>
      </c>
      <c r="D24" s="1" t="s">
        <v>130</v>
      </c>
      <c r="E24" s="1" t="s">
        <v>119</v>
      </c>
      <c r="F24" s="1" t="s">
        <v>131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</v>
      </c>
      <c r="B25" s="1" t="s">
        <v>128</v>
      </c>
      <c r="C25" s="1" t="s">
        <v>129</v>
      </c>
      <c r="D25" s="1" t="s">
        <v>130</v>
      </c>
      <c r="E25" s="1" t="s">
        <v>119</v>
      </c>
      <c r="F25" s="1" t="s">
        <v>131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>
        <v>0.0</v>
      </c>
      <c r="C27" s="1">
        <v>-5.0</v>
      </c>
      <c r="D27" s="1">
        <v>-41.0</v>
      </c>
      <c r="E27" s="1">
        <v>-82.0</v>
      </c>
      <c r="F27" s="1">
        <v>-125.0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-1.0</v>
      </c>
      <c r="C28" s="1">
        <v>-5.0</v>
      </c>
      <c r="D28" s="1">
        <v>-41.0</v>
      </c>
      <c r="E28" s="1">
        <v>-83.0</v>
      </c>
      <c r="F28" s="1">
        <v>-126.0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-1.0</v>
      </c>
      <c r="C29" s="1">
        <v>-5.0</v>
      </c>
      <c r="D29" s="1">
        <v>-41.0</v>
      </c>
      <c r="E29" s="1">
        <v>-83.0</v>
      </c>
      <c r="F29" s="1">
        <v>-126.0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>
        <v>0.0</v>
      </c>
      <c r="C30" s="1">
        <v>-5.0</v>
      </c>
      <c r="D30" s="1">
        <v>-40.0</v>
      </c>
      <c r="E30" s="1">
        <v>-78.0</v>
      </c>
      <c r="F30" s="1">
        <v>-119.0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>
        <v>-74.0</v>
      </c>
      <c r="C31" s="1">
        <v>-3.0</v>
      </c>
      <c r="D31" s="1">
        <v>-25.0</v>
      </c>
      <c r="E31" s="1">
        <v>-51.0</v>
      </c>
      <c r="F31" s="1">
        <v>-73.0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139</v>
      </c>
      <c r="B33" s="1">
        <v>10.0</v>
      </c>
      <c r="C33" s="1">
        <v>1.0</v>
      </c>
      <c r="D33" s="1">
        <v>13.0</v>
      </c>
      <c r="E33" s="1">
        <v>20.0</v>
      </c>
      <c r="F33" s="1">
        <v>23.0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140</v>
      </c>
      <c r="B34" s="1">
        <v>1.0</v>
      </c>
      <c r="C34" s="1">
        <v>3.0</v>
      </c>
      <c r="D34" s="1">
        <v>28.0</v>
      </c>
      <c r="E34" s="1">
        <v>62.0</v>
      </c>
      <c r="F34" s="1">
        <v>103.0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141</v>
      </c>
      <c r="B35" s="1">
        <v>9.0</v>
      </c>
      <c r="C35" s="1">
        <v>17.0</v>
      </c>
      <c r="D35" s="1">
        <v>1.0</v>
      </c>
      <c r="E35" s="1">
        <v>4.0</v>
      </c>
      <c r="F35" s="1">
        <v>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142</v>
      </c>
      <c r="B36" s="1">
        <v>0.0</v>
      </c>
      <c r="C36" s="1">
        <v>8.0</v>
      </c>
      <c r="D36" s="1">
        <v>2.0</v>
      </c>
      <c r="E36" s="1">
        <v>4.0</v>
      </c>
      <c r="F36" s="1">
        <v>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143</v>
      </c>
      <c r="B37" s="1">
        <v>0.0</v>
      </c>
      <c r="C37" s="1">
        <v>23.0</v>
      </c>
      <c r="D37" s="1">
        <v>3.0</v>
      </c>
      <c r="E37" s="1">
        <v>5.0</v>
      </c>
      <c r="F37" s="1">
        <v>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144</v>
      </c>
      <c r="B38" s="1">
        <v>0.0</v>
      </c>
      <c r="C38" s="1">
        <v>32.0</v>
      </c>
      <c r="D38" s="1">
        <v>6.0</v>
      </c>
      <c r="E38" s="1">
        <v>10.0</v>
      </c>
      <c r="F38" s="1">
        <v>14.0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>
        <v>0.0</v>
      </c>
      <c r="C3" s="1" t="s">
        <v>147</v>
      </c>
      <c r="D3" s="1" t="s">
        <v>148</v>
      </c>
      <c r="E3" s="1" t="s">
        <v>149</v>
      </c>
      <c r="F3" s="1" t="s">
        <v>150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0.0</v>
      </c>
      <c r="C4" s="1" t="s">
        <v>152</v>
      </c>
      <c r="D4" s="1" t="s">
        <v>153</v>
      </c>
      <c r="E4" s="1" t="s">
        <v>154</v>
      </c>
      <c r="F4" s="1" t="s">
        <v>155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156</v>
      </c>
      <c r="B5" s="1">
        <v>0.0</v>
      </c>
      <c r="C5" s="1" t="s">
        <v>157</v>
      </c>
      <c r="D5" s="1" t="s">
        <v>158</v>
      </c>
      <c r="E5" s="1" t="s">
        <v>159</v>
      </c>
      <c r="F5" s="1" t="s">
        <v>160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161</v>
      </c>
      <c r="B6" s="1">
        <v>0.0</v>
      </c>
      <c r="C6" s="1" t="s">
        <v>162</v>
      </c>
      <c r="D6" s="1" t="s">
        <v>163</v>
      </c>
      <c r="E6" s="1" t="s">
        <v>159</v>
      </c>
      <c r="F6" s="1" t="s">
        <v>160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165</v>
      </c>
      <c r="B8" s="1" t="s">
        <v>166</v>
      </c>
      <c r="C8" s="1" t="s">
        <v>167</v>
      </c>
      <c r="D8" s="1" t="s">
        <v>168</v>
      </c>
      <c r="E8" s="1" t="s">
        <v>169</v>
      </c>
      <c r="F8" s="1" t="s">
        <v>170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171</v>
      </c>
      <c r="B9" s="1" t="s">
        <v>172</v>
      </c>
      <c r="C9" s="1" t="s">
        <v>173</v>
      </c>
      <c r="D9" s="1" t="s">
        <v>174</v>
      </c>
      <c r="E9" s="1" t="s">
        <v>175</v>
      </c>
      <c r="F9" s="1" t="s">
        <v>176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177</v>
      </c>
      <c r="B10" s="1" t="s">
        <v>178</v>
      </c>
      <c r="C10" s="1" t="s">
        <v>179</v>
      </c>
      <c r="D10" s="1" t="s">
        <v>180</v>
      </c>
      <c r="E10" s="1" t="s">
        <v>181</v>
      </c>
      <c r="F10" s="1" t="s">
        <v>182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184</v>
      </c>
      <c r="B12" s="1">
        <v>0.0</v>
      </c>
      <c r="C12" s="1" t="s">
        <v>87</v>
      </c>
      <c r="D12" s="1" t="s">
        <v>185</v>
      </c>
      <c r="E12" s="1" t="s">
        <v>186</v>
      </c>
      <c r="F12" s="1" t="s">
        <v>187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188</v>
      </c>
      <c r="B13" s="1">
        <v>0.0</v>
      </c>
      <c r="C13" s="1" t="s">
        <v>189</v>
      </c>
      <c r="D13" s="1" t="s">
        <v>190</v>
      </c>
      <c r="E13" s="1" t="s">
        <v>191</v>
      </c>
      <c r="F13" s="1" t="s">
        <v>192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193</v>
      </c>
      <c r="B14" s="1">
        <v>0.0</v>
      </c>
      <c r="C14" s="1">
        <v>0.0</v>
      </c>
      <c r="D14" s="1" t="s">
        <v>194</v>
      </c>
      <c r="E14" s="1" t="s">
        <v>195</v>
      </c>
      <c r="F14" s="1" t="s">
        <v>196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197</v>
      </c>
      <c r="B15" s="1">
        <v>0.0</v>
      </c>
      <c r="C15" s="1">
        <v>0.0</v>
      </c>
      <c r="D15" s="1" t="s">
        <v>198</v>
      </c>
      <c r="E15" s="1" t="s">
        <v>199</v>
      </c>
      <c r="F15" s="1" t="s">
        <v>200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201</v>
      </c>
      <c r="B16" s="1" t="s">
        <v>202</v>
      </c>
      <c r="C16" s="1" t="s">
        <v>203</v>
      </c>
      <c r="D16" s="1" t="s">
        <v>204</v>
      </c>
      <c r="E16" s="1" t="s">
        <v>205</v>
      </c>
      <c r="F16" s="1" t="s">
        <v>206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207</v>
      </c>
      <c r="B17" s="1">
        <v>0.0</v>
      </c>
      <c r="C17" s="1" t="s">
        <v>208</v>
      </c>
      <c r="D17" s="1" t="s">
        <v>209</v>
      </c>
      <c r="E17" s="1" t="s">
        <v>210</v>
      </c>
      <c r="F17" s="1" t="s">
        <v>211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212</v>
      </c>
      <c r="B18" s="1">
        <v>0.0</v>
      </c>
      <c r="C18" s="1" t="s">
        <v>213</v>
      </c>
      <c r="D18" s="1" t="s">
        <v>214</v>
      </c>
      <c r="E18" s="1" t="s">
        <v>215</v>
      </c>
      <c r="F18" s="1" t="s">
        <v>215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216</v>
      </c>
      <c r="B19" s="1">
        <v>0.0</v>
      </c>
      <c r="C19" s="1" t="s">
        <v>208</v>
      </c>
      <c r="D19" s="1" t="s">
        <v>209</v>
      </c>
      <c r="E19" s="1" t="s">
        <v>210</v>
      </c>
      <c r="F19" s="1" t="s">
        <v>217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>
        <v>0.0</v>
      </c>
      <c r="C20" s="1" t="s">
        <v>219</v>
      </c>
      <c r="D20" s="1" t="s">
        <v>220</v>
      </c>
      <c r="E20" s="1" t="s">
        <v>221</v>
      </c>
      <c r="F20" s="1" t="s">
        <v>222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224</v>
      </c>
      <c r="B22" s="1">
        <v>0.0</v>
      </c>
      <c r="C22" s="1">
        <v>0.0</v>
      </c>
      <c r="D22" s="1" t="s">
        <v>225</v>
      </c>
      <c r="E22" s="1" t="s">
        <v>226</v>
      </c>
      <c r="F22" s="1" t="s">
        <v>227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>
        <v>0.0</v>
      </c>
      <c r="C23" s="1" t="s">
        <v>229</v>
      </c>
      <c r="D23" s="1" t="s">
        <v>230</v>
      </c>
      <c r="E23" s="1" t="s">
        <v>231</v>
      </c>
      <c r="F23" s="1" t="s">
        <v>232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233</v>
      </c>
      <c r="B24" s="1">
        <v>0.0</v>
      </c>
      <c r="C24" s="1" t="s">
        <v>229</v>
      </c>
      <c r="D24" s="1" t="s">
        <v>230</v>
      </c>
      <c r="E24" s="1" t="s">
        <v>231</v>
      </c>
      <c r="F24" s="1" t="s">
        <v>232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234</v>
      </c>
      <c r="B25" s="1">
        <v>0.0</v>
      </c>
      <c r="C25" s="1" t="s">
        <v>235</v>
      </c>
      <c r="D25" s="1" t="s">
        <v>236</v>
      </c>
      <c r="E25" s="1" t="s">
        <v>237</v>
      </c>
      <c r="F25" s="1" t="s">
        <v>238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239</v>
      </c>
      <c r="B26" s="1">
        <v>0.0</v>
      </c>
      <c r="C26" s="1" t="s">
        <v>235</v>
      </c>
      <c r="D26" s="1" t="s">
        <v>236</v>
      </c>
      <c r="E26" s="1" t="s">
        <v>237</v>
      </c>
      <c r="F26" s="1" t="s">
        <v>238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240</v>
      </c>
      <c r="B27" s="1">
        <v>0.0</v>
      </c>
      <c r="C27" s="1" t="s">
        <v>235</v>
      </c>
      <c r="D27" s="1" t="s">
        <v>241</v>
      </c>
      <c r="E27" s="1" t="s">
        <v>242</v>
      </c>
      <c r="F27" s="1" t="s">
        <v>243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244</v>
      </c>
      <c r="B28" s="1">
        <v>0.0</v>
      </c>
      <c r="C28" s="1" t="s">
        <v>245</v>
      </c>
      <c r="D28" s="1" t="s">
        <v>246</v>
      </c>
      <c r="E28" s="1" t="s">
        <v>247</v>
      </c>
      <c r="F28" s="1" t="s">
        <v>248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249</v>
      </c>
      <c r="B29" s="1">
        <v>0.0</v>
      </c>
      <c r="C29" s="1">
        <v>0.0</v>
      </c>
      <c r="D29" s="1">
        <v>0.0</v>
      </c>
      <c r="E29" s="1" t="s">
        <v>250</v>
      </c>
      <c r="F29" s="1" t="s">
        <v>251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252</v>
      </c>
      <c r="B30" s="1">
        <v>0.0</v>
      </c>
      <c r="C30" s="1">
        <v>2.0</v>
      </c>
      <c r="D30" s="1">
        <v>197.0</v>
      </c>
      <c r="E30" s="1" t="s">
        <v>253</v>
      </c>
      <c r="F30" s="1" t="s">
        <v>254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255</v>
      </c>
      <c r="B31" s="1">
        <v>0.0</v>
      </c>
      <c r="C31" s="1">
        <v>-2.0</v>
      </c>
      <c r="D31" s="1">
        <v>0.0</v>
      </c>
      <c r="E31" s="1" t="s">
        <v>256</v>
      </c>
      <c r="F31" s="1" t="s">
        <v>257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258</v>
      </c>
      <c r="B32" s="1">
        <v>0.0</v>
      </c>
      <c r="C32" s="1">
        <v>-2.0</v>
      </c>
      <c r="D32" s="1">
        <v>0.0</v>
      </c>
      <c r="E32" s="1" t="s">
        <v>256</v>
      </c>
      <c r="F32" s="1" t="s">
        <v>257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259</v>
      </c>
      <c r="B33" s="1">
        <v>0.0</v>
      </c>
      <c r="C33" s="1" t="s">
        <v>260</v>
      </c>
      <c r="D33" s="1" t="s">
        <v>261</v>
      </c>
      <c r="E33" s="1" t="s">
        <v>262</v>
      </c>
      <c r="F33" s="1" t="s">
        <v>263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264</v>
      </c>
      <c r="B34" s="1">
        <v>0.0</v>
      </c>
      <c r="C34" s="1">
        <v>0.0</v>
      </c>
      <c r="D34" s="1">
        <v>0.0</v>
      </c>
      <c r="E34" s="1" t="s">
        <v>265</v>
      </c>
      <c r="F34" s="1" t="s">
        <v>266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267</v>
      </c>
      <c r="B35" s="1">
        <v>0.0</v>
      </c>
      <c r="C35" s="1">
        <v>0.0</v>
      </c>
      <c r="D35" s="1" t="s">
        <v>268</v>
      </c>
      <c r="E35" s="1" t="s">
        <v>269</v>
      </c>
      <c r="F35" s="1" t="s">
        <v>270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271</v>
      </c>
      <c r="B36" s="1">
        <v>0.0</v>
      </c>
      <c r="C36" s="1">
        <v>0.0</v>
      </c>
      <c r="D36" s="1" t="s">
        <v>268</v>
      </c>
      <c r="E36" s="1" t="s">
        <v>269</v>
      </c>
      <c r="F36" s="1" t="s">
        <v>270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273</v>
      </c>
      <c r="B38" s="1">
        <v>0.0</v>
      </c>
      <c r="C38" s="1">
        <v>0.0</v>
      </c>
      <c r="D38" s="1">
        <v>0.0</v>
      </c>
      <c r="E38" s="1" t="s">
        <v>274</v>
      </c>
      <c r="F38" s="1" t="s">
        <v>275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276</v>
      </c>
      <c r="B39" s="1">
        <v>0.0</v>
      </c>
      <c r="C39" s="1">
        <v>0.0</v>
      </c>
      <c r="D39" s="1" t="s">
        <v>277</v>
      </c>
      <c r="E39" s="1" t="s">
        <v>278</v>
      </c>
      <c r="F39" s="1" t="s">
        <v>279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280</v>
      </c>
      <c r="B40" s="1">
        <v>0.0</v>
      </c>
      <c r="C40" s="1">
        <v>0.0</v>
      </c>
      <c r="D40" s="1" t="s">
        <v>277</v>
      </c>
      <c r="E40" s="1" t="s">
        <v>278</v>
      </c>
      <c r="F40" s="1" t="s">
        <v>279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281</v>
      </c>
      <c r="B41" s="1">
        <v>0.0</v>
      </c>
      <c r="C41" s="1">
        <v>0.0</v>
      </c>
      <c r="D41" s="1" t="s">
        <v>282</v>
      </c>
      <c r="E41" s="1" t="s">
        <v>283</v>
      </c>
      <c r="F41" s="1" t="s">
        <v>284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285</v>
      </c>
      <c r="B42" s="1">
        <v>0.0</v>
      </c>
      <c r="C42" s="1">
        <v>0.0</v>
      </c>
      <c r="D42" s="1" t="s">
        <v>282</v>
      </c>
      <c r="E42" s="1" t="s">
        <v>283</v>
      </c>
      <c r="F42" s="1" t="s">
        <v>284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286</v>
      </c>
      <c r="B43" s="1">
        <v>0.0</v>
      </c>
      <c r="C43" s="1">
        <v>0.0</v>
      </c>
      <c r="D43" s="1" t="s">
        <v>287</v>
      </c>
      <c r="E43" s="1" t="s">
        <v>288</v>
      </c>
      <c r="F43" s="1" t="s">
        <v>289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290</v>
      </c>
      <c r="B44" s="1">
        <v>0.0</v>
      </c>
      <c r="C44" s="1">
        <v>0.0</v>
      </c>
      <c r="D44" s="1" t="s">
        <v>291</v>
      </c>
      <c r="E44" s="1" t="s">
        <v>292</v>
      </c>
      <c r="F44" s="1" t="s">
        <v>293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294</v>
      </c>
      <c r="B45" s="1">
        <v>0.0</v>
      </c>
      <c r="C45" s="1">
        <v>0.0</v>
      </c>
      <c r="D45" s="1">
        <v>0.0</v>
      </c>
      <c r="E45" s="1" t="s">
        <v>295</v>
      </c>
      <c r="F45" s="1" t="s">
        <v>296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297</v>
      </c>
      <c r="B46" s="1">
        <v>0.0</v>
      </c>
      <c r="C46" s="1">
        <v>0.0</v>
      </c>
      <c r="D46" s="1">
        <v>0.0</v>
      </c>
      <c r="E46" s="1" t="s">
        <v>298</v>
      </c>
      <c r="F46" s="1" t="s">
        <v>299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300</v>
      </c>
      <c r="B47" s="1">
        <v>0.0</v>
      </c>
      <c r="C47" s="1">
        <v>0.0</v>
      </c>
      <c r="D47" s="1">
        <v>0.0</v>
      </c>
      <c r="E47" s="1" t="s">
        <v>301</v>
      </c>
      <c r="F47" s="1" t="s">
        <v>302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303</v>
      </c>
      <c r="B48" s="1">
        <v>0.0</v>
      </c>
      <c r="C48" s="1">
        <v>0.0</v>
      </c>
      <c r="D48" s="1">
        <v>0.0</v>
      </c>
      <c r="E48" s="1" t="s">
        <v>301</v>
      </c>
      <c r="F48" s="1" t="s">
        <v>302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304</v>
      </c>
      <c r="B49" s="1">
        <v>0.0</v>
      </c>
      <c r="C49" s="1">
        <v>0.0</v>
      </c>
      <c r="D49" s="1" t="s">
        <v>305</v>
      </c>
      <c r="E49" s="1" t="s">
        <v>306</v>
      </c>
      <c r="F49" s="1" t="s">
        <v>307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308</v>
      </c>
      <c r="B50" s="1">
        <v>0.0</v>
      </c>
      <c r="C50" s="1">
        <v>0.0</v>
      </c>
      <c r="D50" s="1">
        <v>0.0</v>
      </c>
      <c r="E50" s="1" t="s">
        <v>309</v>
      </c>
      <c r="F50" s="1" t="s">
        <v>310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311</v>
      </c>
      <c r="B51" s="1">
        <v>0.0</v>
      </c>
      <c r="C51" s="1">
        <v>0.0</v>
      </c>
      <c r="D51" s="1">
        <v>0.0</v>
      </c>
      <c r="E51" s="1" t="s">
        <v>312</v>
      </c>
      <c r="F51" s="1" t="s">
        <v>313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314</v>
      </c>
      <c r="B52" s="1">
        <v>0.0</v>
      </c>
      <c r="C52" s="1">
        <v>0.0</v>
      </c>
      <c r="D52" s="1">
        <v>0.0</v>
      </c>
      <c r="E52" s="1" t="s">
        <v>312</v>
      </c>
      <c r="F52" s="1" t="s">
        <v>313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316</v>
      </c>
      <c r="B54" s="1">
        <v>0.0</v>
      </c>
      <c r="C54" s="1">
        <v>0.0</v>
      </c>
      <c r="D54" s="1">
        <v>0.0</v>
      </c>
      <c r="E54" s="1">
        <v>0.0</v>
      </c>
      <c r="F54" s="1" t="s">
        <v>317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318</v>
      </c>
      <c r="B55" s="1">
        <v>0.0</v>
      </c>
      <c r="C55" s="1">
        <v>0.0</v>
      </c>
      <c r="D55" s="1">
        <v>0.0</v>
      </c>
      <c r="E55" s="1" t="s">
        <v>319</v>
      </c>
      <c r="F55" s="1" t="s">
        <v>320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321</v>
      </c>
      <c r="B56" s="1">
        <v>0.0</v>
      </c>
      <c r="C56" s="1">
        <v>0.0</v>
      </c>
      <c r="D56" s="1">
        <v>0.0</v>
      </c>
      <c r="E56" s="1" t="s">
        <v>319</v>
      </c>
      <c r="F56" s="1" t="s">
        <v>320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322</v>
      </c>
      <c r="B57" s="1">
        <v>0.0</v>
      </c>
      <c r="C57" s="1">
        <v>0.0</v>
      </c>
      <c r="D57" s="1">
        <v>0.0</v>
      </c>
      <c r="E57" s="1" t="s">
        <v>323</v>
      </c>
      <c r="F57" s="1" t="s">
        <v>324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325</v>
      </c>
      <c r="B58" s="1">
        <v>0.0</v>
      </c>
      <c r="C58" s="1">
        <v>0.0</v>
      </c>
      <c r="D58" s="1">
        <v>0.0</v>
      </c>
      <c r="E58" s="1" t="s">
        <v>323</v>
      </c>
      <c r="F58" s="1" t="s">
        <v>324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326</v>
      </c>
      <c r="B59" s="1">
        <v>0.0</v>
      </c>
      <c r="C59" s="1">
        <v>0.0</v>
      </c>
      <c r="D59" s="1">
        <v>0.0</v>
      </c>
      <c r="E59" s="1" t="s">
        <v>327</v>
      </c>
      <c r="F59" s="1" t="s">
        <v>328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329</v>
      </c>
      <c r="B60" s="1">
        <v>0.0</v>
      </c>
      <c r="C60" s="1">
        <v>0.0</v>
      </c>
      <c r="D60" s="1">
        <v>0.0</v>
      </c>
      <c r="E60" s="1" t="s">
        <v>330</v>
      </c>
      <c r="F60" s="1" t="s">
        <v>331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332</v>
      </c>
      <c r="B61" s="1">
        <v>0.0</v>
      </c>
      <c r="C61" s="1">
        <v>0.0</v>
      </c>
      <c r="D61" s="1">
        <v>0.0</v>
      </c>
      <c r="E61" s="1">
        <v>0.0</v>
      </c>
      <c r="F61" s="1" t="s">
        <v>333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334</v>
      </c>
      <c r="B62" s="1">
        <v>0.0</v>
      </c>
      <c r="C62" s="1">
        <v>0.0</v>
      </c>
      <c r="D62" s="1">
        <v>0.0</v>
      </c>
      <c r="E62" s="1" t="s">
        <v>335</v>
      </c>
      <c r="F62" s="1" t="s">
        <v>336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337</v>
      </c>
      <c r="B63" s="1">
        <v>0.0</v>
      </c>
      <c r="C63" s="1">
        <v>0.0</v>
      </c>
      <c r="D63" s="1">
        <v>0.0</v>
      </c>
      <c r="E63" s="1">
        <v>0.0</v>
      </c>
      <c r="F63" s="1" t="s">
        <v>338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339</v>
      </c>
      <c r="B64" s="1">
        <v>0.0</v>
      </c>
      <c r="C64" s="1">
        <v>0.0</v>
      </c>
      <c r="D64" s="1">
        <v>0.0</v>
      </c>
      <c r="E64" s="1">
        <v>0.0</v>
      </c>
      <c r="F64" s="1" t="s">
        <v>338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340</v>
      </c>
      <c r="B65" s="1">
        <v>0.0</v>
      </c>
      <c r="C65" s="1">
        <v>0.0</v>
      </c>
      <c r="D65" s="1">
        <v>0.0</v>
      </c>
      <c r="E65" s="1" t="s">
        <v>341</v>
      </c>
      <c r="F65" s="1" t="s">
        <v>342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343</v>
      </c>
      <c r="B66" s="1">
        <v>0.0</v>
      </c>
      <c r="C66" s="1">
        <v>0.0</v>
      </c>
      <c r="D66" s="1">
        <v>0.0</v>
      </c>
      <c r="E66" s="1">
        <v>0.0</v>
      </c>
      <c r="F66" s="1" t="s">
        <v>344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345</v>
      </c>
      <c r="B67" s="1">
        <v>0.0</v>
      </c>
      <c r="C67" s="1">
        <v>0.0</v>
      </c>
      <c r="D67" s="1">
        <v>0.0</v>
      </c>
      <c r="E67" s="1">
        <v>0.0</v>
      </c>
      <c r="F67" s="1" t="s">
        <v>346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347</v>
      </c>
      <c r="B68" s="1">
        <v>0.0</v>
      </c>
      <c r="C68" s="1">
        <v>0.0</v>
      </c>
      <c r="D68" s="1">
        <v>0.0</v>
      </c>
      <c r="E68" s="1">
        <v>0.0</v>
      </c>
      <c r="F68" s="1" t="s">
        <v>346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348</v>
      </c>
      <c r="C1" s="1" t="s">
        <v>349</v>
      </c>
      <c r="D1" s="1" t="s">
        <v>350</v>
      </c>
      <c r="E1" s="1" t="s">
        <v>351</v>
      </c>
      <c r="F1" s="1" t="s">
        <v>352</v>
      </c>
      <c r="G1" s="1" t="s">
        <v>353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354</v>
      </c>
      <c r="B2" s="1" t="s">
        <v>355</v>
      </c>
      <c r="C2" s="1" t="s">
        <v>356</v>
      </c>
      <c r="D2" s="1" t="s">
        <v>357</v>
      </c>
      <c r="E2" s="1" t="s">
        <v>358</v>
      </c>
      <c r="F2" s="1" t="s">
        <v>358</v>
      </c>
      <c r="G2" s="1" t="s">
        <v>359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360</v>
      </c>
      <c r="B3" s="1" t="s">
        <v>359</v>
      </c>
      <c r="C3" s="1" t="s">
        <v>361</v>
      </c>
      <c r="D3" s="1" t="s">
        <v>362</v>
      </c>
      <c r="E3" s="1" t="s">
        <v>363</v>
      </c>
      <c r="F3" s="1" t="s">
        <v>364</v>
      </c>
      <c r="G3" s="1" t="s">
        <v>359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365</v>
      </c>
      <c r="B4" s="1" t="s">
        <v>355</v>
      </c>
      <c r="C4" s="1" t="s">
        <v>356</v>
      </c>
      <c r="D4" s="1" t="s">
        <v>357</v>
      </c>
      <c r="E4" s="1" t="s">
        <v>358</v>
      </c>
      <c r="F4" s="1" t="s">
        <v>358</v>
      </c>
      <c r="G4" s="1" t="s">
        <v>358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360</v>
      </c>
      <c r="B5" s="1" t="s">
        <v>359</v>
      </c>
      <c r="C5" s="1" t="s">
        <v>361</v>
      </c>
      <c r="D5" s="1" t="s">
        <v>362</v>
      </c>
      <c r="E5" s="1" t="s">
        <v>363</v>
      </c>
      <c r="F5" s="1" t="s">
        <v>364</v>
      </c>
      <c r="G5" s="1" t="s">
        <v>364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366</v>
      </c>
      <c r="B6" s="1" t="s">
        <v>367</v>
      </c>
      <c r="C6" s="1" t="s">
        <v>368</v>
      </c>
      <c r="D6" s="1" t="s">
        <v>369</v>
      </c>
      <c r="E6" s="1" t="s">
        <v>370</v>
      </c>
      <c r="F6" s="1" t="s">
        <v>371</v>
      </c>
      <c r="G6" s="1" t="s">
        <v>372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373</v>
      </c>
      <c r="B7" s="1" t="s">
        <v>359</v>
      </c>
      <c r="C7" s="1" t="s">
        <v>359</v>
      </c>
      <c r="D7" s="1" t="s">
        <v>359</v>
      </c>
      <c r="E7" s="1" t="s">
        <v>359</v>
      </c>
      <c r="F7" s="1" t="s">
        <v>359</v>
      </c>
      <c r="G7" s="1" t="s">
        <v>359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374</v>
      </c>
      <c r="B8" s="1" t="s">
        <v>375</v>
      </c>
      <c r="C8" s="1" t="s">
        <v>375</v>
      </c>
      <c r="D8" s="1" t="s">
        <v>376</v>
      </c>
      <c r="E8" s="1" t="s">
        <v>377</v>
      </c>
      <c r="F8" s="1" t="s">
        <v>378</v>
      </c>
      <c r="G8" s="1" t="s">
        <v>379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380</v>
      </c>
      <c r="B9" s="1" t="s">
        <v>359</v>
      </c>
      <c r="C9" s="1" t="s">
        <v>359</v>
      </c>
      <c r="D9" s="1" t="s">
        <v>359</v>
      </c>
      <c r="E9" s="1" t="s">
        <v>359</v>
      </c>
      <c r="F9" s="1" t="s">
        <v>381</v>
      </c>
      <c r="G9" s="1" t="s">
        <v>382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383</v>
      </c>
      <c r="B10" s="1" t="s">
        <v>359</v>
      </c>
      <c r="C10" s="1" t="s">
        <v>359</v>
      </c>
      <c r="D10" s="1" t="s">
        <v>359</v>
      </c>
      <c r="E10" s="1" t="s">
        <v>359</v>
      </c>
      <c r="F10" s="1" t="s">
        <v>381</v>
      </c>
      <c r="G10" s="1" t="s">
        <v>382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384</v>
      </c>
      <c r="B11" s="1" t="s">
        <v>359</v>
      </c>
      <c r="C11" s="1" t="s">
        <v>375</v>
      </c>
      <c r="D11" s="1" t="s">
        <v>375</v>
      </c>
      <c r="E11" s="1" t="s">
        <v>385</v>
      </c>
      <c r="F11" s="1" t="s">
        <v>386</v>
      </c>
      <c r="G11" s="1" t="s">
        <v>387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388</v>
      </c>
      <c r="B12" s="1" t="s">
        <v>375</v>
      </c>
      <c r="C12" s="1" t="s">
        <v>375</v>
      </c>
      <c r="D12" s="1" t="s">
        <v>375</v>
      </c>
      <c r="E12" s="1" t="s">
        <v>389</v>
      </c>
      <c r="F12" s="1" t="s">
        <v>390</v>
      </c>
      <c r="G12" s="1" t="s">
        <v>391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392</v>
      </c>
      <c r="B13" s="1" t="s">
        <v>375</v>
      </c>
      <c r="C13" s="1" t="s">
        <v>375</v>
      </c>
      <c r="D13" s="1" t="s">
        <v>375</v>
      </c>
      <c r="E13" s="1" t="s">
        <v>393</v>
      </c>
      <c r="F13" s="1" t="s">
        <v>394</v>
      </c>
      <c r="G13" s="1" t="s">
        <v>395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396</v>
      </c>
      <c r="B14" s="1" t="s">
        <v>397</v>
      </c>
      <c r="C14" s="1" t="s">
        <v>398</v>
      </c>
      <c r="D14" s="1" t="s">
        <v>399</v>
      </c>
      <c r="E14" s="1" t="s">
        <v>400</v>
      </c>
      <c r="F14" s="1" t="s">
        <v>401</v>
      </c>
      <c r="G14" s="1" t="s">
        <v>402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403</v>
      </c>
      <c r="B15" s="1" t="s">
        <v>359</v>
      </c>
      <c r="C15" s="1" t="s">
        <v>359</v>
      </c>
      <c r="D15" s="1" t="s">
        <v>359</v>
      </c>
      <c r="E15" s="1" t="s">
        <v>359</v>
      </c>
      <c r="F15" s="1" t="s">
        <v>359</v>
      </c>
      <c r="G15" s="1" t="s">
        <v>359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404</v>
      </c>
      <c r="B16" s="1" t="s">
        <v>359</v>
      </c>
      <c r="C16" s="1" t="s">
        <v>359</v>
      </c>
      <c r="D16" s="1" t="s">
        <v>359</v>
      </c>
      <c r="E16" s="1" t="s">
        <v>359</v>
      </c>
      <c r="F16" s="1" t="s">
        <v>359</v>
      </c>
      <c r="G16" s="1" t="s">
        <v>359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405</v>
      </c>
      <c r="B17" s="1" t="s">
        <v>119</v>
      </c>
      <c r="C17" s="1" t="s">
        <v>120</v>
      </c>
      <c r="D17" s="1" t="s">
        <v>121</v>
      </c>
      <c r="E17" s="1" t="s">
        <v>406</v>
      </c>
      <c r="F17" s="1" t="s">
        <v>407</v>
      </c>
      <c r="G17" s="1" t="s">
        <v>408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409</v>
      </c>
      <c r="B18" s="1" t="s">
        <v>359</v>
      </c>
      <c r="C18" s="1" t="s">
        <v>359</v>
      </c>
      <c r="D18" s="1" t="s">
        <v>359</v>
      </c>
      <c r="E18" s="1" t="s">
        <v>359</v>
      </c>
      <c r="F18" s="1" t="s">
        <v>359</v>
      </c>
      <c r="G18" s="1" t="s">
        <v>359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410</v>
      </c>
      <c r="B19" s="1" t="s">
        <v>359</v>
      </c>
      <c r="C19" s="1" t="s">
        <v>359</v>
      </c>
      <c r="D19" s="1" t="s">
        <v>359</v>
      </c>
      <c r="E19" s="1" t="s">
        <v>359</v>
      </c>
      <c r="F19" s="1" t="s">
        <v>411</v>
      </c>
      <c r="G19" s="1" t="s">
        <v>412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413</v>
      </c>
      <c r="B20" s="1" t="s">
        <v>359</v>
      </c>
      <c r="C20" s="1" t="s">
        <v>414</v>
      </c>
      <c r="D20" s="1" t="s">
        <v>415</v>
      </c>
      <c r="E20" s="1" t="s">
        <v>416</v>
      </c>
      <c r="F20" s="1" t="s">
        <v>417</v>
      </c>
      <c r="G20" s="1" t="s">
        <v>418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419</v>
      </c>
      <c r="B21" s="1" t="s">
        <v>420</v>
      </c>
      <c r="C21" s="1" t="s">
        <v>421</v>
      </c>
      <c r="D21" s="1" t="s">
        <v>422</v>
      </c>
      <c r="E21" s="1" t="s">
        <v>423</v>
      </c>
      <c r="F21" s="1" t="s">
        <v>424</v>
      </c>
      <c r="G21" s="1" t="s">
        <v>425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426</v>
      </c>
      <c r="B22" s="1" t="s">
        <v>427</v>
      </c>
      <c r="C22" s="1" t="s">
        <v>428</v>
      </c>
      <c r="D22" s="1" t="s">
        <v>429</v>
      </c>
      <c r="E22" s="1" t="s">
        <v>430</v>
      </c>
      <c r="F22" s="1" t="s">
        <v>431</v>
      </c>
      <c r="G22" s="1" t="s">
        <v>432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95</v>
      </c>
      <c r="B23" s="1" t="s">
        <v>359</v>
      </c>
      <c r="C23" s="1" t="s">
        <v>359</v>
      </c>
      <c r="D23" s="1" t="s">
        <v>359</v>
      </c>
      <c r="E23" s="1" t="s">
        <v>359</v>
      </c>
      <c r="F23" s="1" t="s">
        <v>359</v>
      </c>
      <c r="G23" s="1" t="s">
        <v>359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433</v>
      </c>
      <c r="B24" s="1" t="s">
        <v>434</v>
      </c>
      <c r="C24" s="1" t="s">
        <v>435</v>
      </c>
      <c r="D24" s="1" t="s">
        <v>436</v>
      </c>
      <c r="E24" s="1" t="s">
        <v>437</v>
      </c>
      <c r="F24" s="1" t="s">
        <v>437</v>
      </c>
      <c r="G24" s="1" t="s">
        <v>437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438</v>
      </c>
      <c r="B25" s="1" t="s">
        <v>439</v>
      </c>
      <c r="C25" s="1" t="s">
        <v>440</v>
      </c>
      <c r="D25" s="1" t="s">
        <v>441</v>
      </c>
      <c r="E25" s="1" t="s">
        <v>442</v>
      </c>
      <c r="F25" s="1" t="s">
        <v>442</v>
      </c>
      <c r="G25" s="1" t="s">
        <v>359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443</v>
      </c>
      <c r="B26" s="1" t="s">
        <v>444</v>
      </c>
      <c r="C26" s="1" t="s">
        <v>445</v>
      </c>
      <c r="D26" s="1" t="s">
        <v>446</v>
      </c>
      <c r="E26" s="1" t="s">
        <v>359</v>
      </c>
      <c r="F26" s="1" t="s">
        <v>359</v>
      </c>
      <c r="G26" s="1" t="s">
        <v>359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447</v>
      </c>
      <c r="B2" s="1" t="s">
        <v>448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449</v>
      </c>
      <c r="B3" s="1" t="s">
        <v>450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451</v>
      </c>
      <c r="B4" s="1" t="s">
        <v>452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453</v>
      </c>
      <c r="B5" s="1" t="s">
        <v>454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455</v>
      </c>
      <c r="B6" s="1" t="s">
        <v>456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457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458</v>
      </c>
      <c r="B8" s="1" t="s">
        <v>459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460</v>
      </c>
      <c r="B9" s="4" t="s">
        <v>461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462</v>
      </c>
      <c r="B10" s="1" t="s">
        <v>463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464</v>
      </c>
      <c r="B11" s="1" t="s">
        <v>465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466</v>
      </c>
      <c r="B12" s="1" t="s">
        <v>463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467</v>
      </c>
      <c r="B13" s="1" t="s">
        <v>468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469</v>
      </c>
      <c r="B14" s="1" t="s">
        <v>470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471</v>
      </c>
      <c r="B15" s="1" t="s">
        <v>468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472</v>
      </c>
      <c r="B16" s="1" t="s">
        <v>473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474</v>
      </c>
      <c r="B17" s="1">
        <v>107.0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475</v>
      </c>
      <c r="B18" s="1" t="s">
        <v>476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477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478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479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480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481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482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483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484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485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486</v>
      </c>
      <c r="B28" s="1">
        <v>4.27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487</v>
      </c>
      <c r="B29" s="1">
        <v>4.21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488</v>
      </c>
      <c r="B30" s="1">
        <v>3.89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489</v>
      </c>
      <c r="B31" s="1">
        <v>4.21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490</v>
      </c>
      <c r="B32" s="1">
        <v>4.27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491</v>
      </c>
      <c r="B33" s="1">
        <v>4.21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492</v>
      </c>
      <c r="B34" s="1">
        <v>3.89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493</v>
      </c>
      <c r="B35" s="1">
        <v>4.21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494</v>
      </c>
      <c r="B36" s="1">
        <v>-0.427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495</v>
      </c>
      <c r="B37" s="1">
        <v>-1.3060313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496</v>
      </c>
      <c r="B38" s="1">
        <v>804592.0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497</v>
      </c>
      <c r="B39" s="1">
        <v>804592.0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498</v>
      </c>
      <c r="B40" s="1">
        <v>885183.0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499</v>
      </c>
      <c r="B41" s="1">
        <v>947500.0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500</v>
      </c>
      <c r="B42" s="1">
        <v>947500.0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501</v>
      </c>
      <c r="B43" s="1">
        <v>3.94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502</v>
      </c>
      <c r="B44" s="1">
        <v>4.01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503</v>
      </c>
      <c r="B45" s="1">
        <v>300.0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504</v>
      </c>
      <c r="B46" s="1">
        <v>300.0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505</v>
      </c>
      <c r="B47" s="1">
        <v>1.44230032E8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506</v>
      </c>
      <c r="B48" s="1">
        <v>3.61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507</v>
      </c>
      <c r="B49" s="1">
        <v>20.21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508</v>
      </c>
      <c r="B50" s="1">
        <v>6.2604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509</v>
      </c>
      <c r="B51" s="1">
        <v>8.174775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510</v>
      </c>
      <c r="B52" s="1" t="s">
        <v>511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512</v>
      </c>
      <c r="B53" s="1">
        <v>6.5844976E7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513</v>
      </c>
      <c r="B54" s="1">
        <v>2.2455665E7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514</v>
      </c>
      <c r="B55" s="1">
        <v>3.62387E7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515</v>
      </c>
      <c r="B56" s="1">
        <v>1.0872619E7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516</v>
      </c>
      <c r="B57" s="1">
        <v>9407449.0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517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518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519</v>
      </c>
      <c r="B60" s="1">
        <v>0.3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520</v>
      </c>
      <c r="B61" s="1">
        <v>0.25016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521</v>
      </c>
      <c r="B62" s="1">
        <v>0.64502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522</v>
      </c>
      <c r="B63" s="1">
        <v>16.78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523</v>
      </c>
      <c r="B64" s="1">
        <v>0.4885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524</v>
      </c>
      <c r="B65" s="1">
        <v>3.88792E7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525</v>
      </c>
      <c r="B66" s="1">
        <v>2.096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526</v>
      </c>
      <c r="B67" s="1">
        <v>1.898855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527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528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529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530</v>
      </c>
      <c r="B71" s="1">
        <v>-1.44008E8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531</v>
      </c>
      <c r="B72" s="1">
        <v>-4.01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532</v>
      </c>
      <c r="B73" s="1">
        <v>-3.32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533</v>
      </c>
      <c r="B74" s="1">
        <v>-0.44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534</v>
      </c>
      <c r="B75" s="1">
        <v>-0.7238029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535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536</v>
      </c>
      <c r="B77" s="1" t="s">
        <v>537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538</v>
      </c>
      <c r="B78" s="1" t="s">
        <v>539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540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541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542</v>
      </c>
      <c r="B81" s="1" t="s">
        <v>543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544</v>
      </c>
      <c r="B82" s="1" t="s">
        <v>543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545</v>
      </c>
      <c r="B83" s="1">
        <v>1.6185798E9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546</v>
      </c>
      <c r="B84" s="1" t="s">
        <v>547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548</v>
      </c>
      <c r="B85" s="1" t="s">
        <v>549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550</v>
      </c>
      <c r="B86" s="1" t="s">
        <v>551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552</v>
      </c>
      <c r="B87" s="1" t="s">
        <v>553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554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555</v>
      </c>
      <c r="B89" s="1">
        <v>3.98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556</v>
      </c>
      <c r="B90" s="1">
        <v>128.0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557</v>
      </c>
      <c r="B91" s="1">
        <v>11.0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558</v>
      </c>
      <c r="B92" s="1">
        <v>40.55556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559</v>
      </c>
      <c r="B93" s="1">
        <v>30.0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560</v>
      </c>
      <c r="B94" s="1">
        <v>1.77778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561</v>
      </c>
      <c r="B95" s="1" t="s">
        <v>562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563</v>
      </c>
      <c r="B96" s="1">
        <v>9.0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564</v>
      </c>
      <c r="B97" s="1">
        <v>8.7952E7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565</v>
      </c>
      <c r="B98" s="1">
        <v>2.427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566</v>
      </c>
      <c r="B99" s="1">
        <v>-1.49624992E8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567</v>
      </c>
      <c r="B100" s="1">
        <v>9567000.0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568</v>
      </c>
      <c r="B101" s="1">
        <v>3.19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569</v>
      </c>
      <c r="B102" s="1">
        <v>3.395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570</v>
      </c>
      <c r="B103" s="1">
        <v>12.593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571</v>
      </c>
      <c r="B104" s="1">
        <v>-0.56379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572</v>
      </c>
      <c r="B105" s="1">
        <v>-1.04511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573</v>
      </c>
      <c r="B106" s="1">
        <v>-6.54355E7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574</v>
      </c>
      <c r="B107" s="1">
        <v>-1.12727E8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575</v>
      </c>
      <c r="B108" s="1" t="s">
        <v>511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576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-2.0</v>
      </c>
      <c r="D3" s="1">
        <v>-22.0</v>
      </c>
      <c r="E3" s="1">
        <v>-29.0</v>
      </c>
      <c r="F3" s="1">
        <v>-62.0</v>
      </c>
      <c r="G3" s="1">
        <f>IF(F3*FORECAST(G2,B3:F3,B2:F2)&gt;0,FORECAST(G2,B3:F3,B2:F2),F3)*$X$1</f>
        <v>-68.3</v>
      </c>
      <c r="H3" s="1">
        <f>IF(G3*FORECAST(H2,B3:G3,B2:G2)&gt;0,FORECAST(H2,B3:G3,B2:G2),G3)*$X$1</f>
        <v>-83.4</v>
      </c>
      <c r="I3" s="1">
        <f>IF(H3*FORECAST(I2,B3:H3,B2:H2)&gt;0,FORECAST(I2,B3:H3,B2:H2),H3)*$X$1</f>
        <v>-98.5</v>
      </c>
      <c r="J3" s="1">
        <f>IF(I3*FORECAST(J2,B3:I3,B2:I2)&gt;0,FORECAST(J2,B3:I3,B2:I2),I3)*$X$1</f>
        <v>-113.6</v>
      </c>
      <c r="K3" s="1">
        <f>IF(J3*FORECAST(K2,B3:J3,B2:J2)&gt;0,FORECAST(K2,B3:J3,B2:J2),J3)*$X$1</f>
        <v>-128.7</v>
      </c>
      <c r="L3" s="1">
        <f>IF(K3*FORECAST(L2,B3:K3,B2:K2)&gt;0,FORECAST(L2,B3:K3,B2:K2),K3)*$X$1</f>
        <v>-143.8</v>
      </c>
      <c r="M3" s="1">
        <f>IF(L3*FORECAST(M2,B3:L3,B2:L2)&gt;0,FORECAST(M2,B3:L3,B2:L2),L3)*$X$1</f>
        <v>-158.9</v>
      </c>
      <c r="N3" s="5">
        <f>IF(M3*FORECAST(N2,B3:M3,B2:M2)&gt;0,FORECAST(N2,B3:M3,B2:M2),M3)*$X$1</f>
        <v>-174</v>
      </c>
      <c r="O3" s="5">
        <f>IF(N3*FORECAST(O2,B3:N3,B2:N2)&gt;0,FORECAST(O2,B3:N3,B2:N2),N3)*$X$1</f>
        <v>-189.1</v>
      </c>
      <c r="P3" s="5">
        <f>IF(O3*FORECAST(P2,B3:O3,B2:O2)&gt;0,FORECAST(P2,B3:O3,B2:O2),O3)*$X$1</f>
        <v>-204.2</v>
      </c>
      <c r="Q3" s="5">
        <f>IF(P3*FORECAST(Q2,B3:P3,B2:P2)&gt;0,FORECAST(Q2,B3:P3,B2:P2),P3)*$X$1</f>
        <v>-219.3</v>
      </c>
      <c r="R3" s="5">
        <f>IF(Q3*FORECAST(R2,B3:Q3,B2:Q2)&gt;0,FORECAST(R2,B3:Q3,B2:Q2),Q3)*$X$1</f>
        <v>-234.4</v>
      </c>
      <c r="S3" s="2"/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-23.0</v>
      </c>
      <c r="C4" s="1">
        <v>-61.0</v>
      </c>
      <c r="D4" s="1">
        <v>-171.0</v>
      </c>
      <c r="E4" s="1">
        <v>-111.0</v>
      </c>
      <c r="F4" s="1">
        <v>-167.0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577</v>
      </c>
      <c r="B5" s="1">
        <v>68.0</v>
      </c>
      <c r="C5" s="1">
        <v>10.0</v>
      </c>
      <c r="D5" s="1">
        <v>23.0</v>
      </c>
      <c r="E5" s="1">
        <v>29.0</v>
      </c>
      <c r="F5" s="1">
        <v>34.0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578</v>
      </c>
      <c r="L7" s="1">
        <f>IF(R3*FORECAST(R2,B3:R3,B2:R2)&gt;0,FORECAST(R2,B3:R3,B2:R2),Q3)*$X$1 * (1+0.02)/(0.0874-0.02)</f>
        <v>-3547.299703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579</v>
      </c>
      <c r="L8" s="6">
        <f t="array" ref="L8">NPV(0.0874,H3:R3)</f>
        <v>-1008.80973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580</v>
      </c>
      <c r="L9" s="6">
        <f t="array" ref="L9">NPV(0.0874,H16:R16)</f>
        <v>-1411.28676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581</v>
      </c>
      <c r="L10" s="6">
        <f>L8 + L9</f>
        <v>-2420.09649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-167.0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582</v>
      </c>
      <c r="L12" s="6">
        <f>L10 - L11</f>
        <v>-2253.09649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583</v>
      </c>
      <c r="L13" s="1">
        <v>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-66.26754382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-3547.299703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-1.0</v>
      </c>
      <c r="C3" s="1">
        <v>-5.0</v>
      </c>
      <c r="D3" s="1">
        <v>-41.0</v>
      </c>
      <c r="E3" s="1">
        <v>-81.0</v>
      </c>
      <c r="F3" s="1">
        <v>-117.0</v>
      </c>
      <c r="G3" s="1">
        <f>IF(F3*FORECAST(G2,B3:F3,B2:F2)&gt;0,FORECAST(G2,B3:F3,B2:F2),F3)*$X$1</f>
        <v>-141.4</v>
      </c>
      <c r="H3" s="1">
        <f>IF(G3*FORECAST(H2,B3:G3,B2:G2)&gt;0,FORECAST(H2,B3:G3,B2:G2),G3)*$X$1</f>
        <v>-172.2</v>
      </c>
      <c r="I3" s="1">
        <f>IF(H3*FORECAST(I2,B3:H3,B2:H2)&gt;0,FORECAST(I2,B3:H3,B2:H2),H3)*$X$1</f>
        <v>-203</v>
      </c>
      <c r="J3" s="1">
        <f>IF(I3*FORECAST(J2,B3:I3,B2:I2)&gt;0,FORECAST(J2,B3:I3,B2:I2),I3)*$X$1</f>
        <v>-233.8</v>
      </c>
      <c r="K3" s="1">
        <f>IF(J3*FORECAST(K2,B3:J3,B2:J2)&gt;0,FORECAST(K2,B3:J3,B2:J2),J3)*$X$1</f>
        <v>-264.6</v>
      </c>
      <c r="L3" s="1">
        <f>IF(K3*FORECAST(L2,B3:K3,B2:K2)&gt;0,FORECAST(L2,B3:K3,B2:K2),K3)*$X$1</f>
        <v>-295.4</v>
      </c>
      <c r="M3" s="1">
        <f>IF(L3*FORECAST(M2,B3:L3,B2:L2)&gt;0,FORECAST(M2,B3:L3,B2:L2),L3)*$X$1</f>
        <v>-326.2</v>
      </c>
      <c r="N3" s="5">
        <f>IF(M3*FORECAST(N2,B3:M3,B2:M2)&gt;0,FORECAST(N2,B3:M3,B2:M2),M3)*$X$1</f>
        <v>-357</v>
      </c>
      <c r="O3" s="5">
        <f>IF(N3*FORECAST(O2,B3:N3,B2:N2)&gt;0,FORECAST(O2,B3:N3,B2:N2),N3)*$X$1</f>
        <v>-387.8</v>
      </c>
      <c r="P3" s="5">
        <f>IF(O3*FORECAST(P2,B3:O3,B2:O2)&gt;0,FORECAST(P2,B3:O3,B2:O2),O3)*$X$1</f>
        <v>-418.6</v>
      </c>
      <c r="Q3" s="5">
        <f>IF(P3*FORECAST(Q2,B3:P3,B2:P2)&gt;0,FORECAST(Q2,B3:P3,B2:P2),P3)*$X$1</f>
        <v>-449.4</v>
      </c>
      <c r="R3" s="5">
        <f>IF(Q3*FORECAST(R2,B3:Q3,B2:Q2)&gt;0,FORECAST(R2,B3:Q3,B2:Q2),Q3)*$X$1</f>
        <v>-480.2</v>
      </c>
      <c r="S3" s="2"/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-23.0</v>
      </c>
      <c r="C4" s="1">
        <v>-61.0</v>
      </c>
      <c r="D4" s="1">
        <v>-171.0</v>
      </c>
      <c r="E4" s="1">
        <v>-111.0</v>
      </c>
      <c r="F4" s="1">
        <v>-167.0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577</v>
      </c>
      <c r="B5" s="1">
        <v>68.0</v>
      </c>
      <c r="C5" s="1">
        <v>10.0</v>
      </c>
      <c r="D5" s="1">
        <v>23.0</v>
      </c>
      <c r="E5" s="1">
        <v>29.0</v>
      </c>
      <c r="F5" s="1">
        <v>34.0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578</v>
      </c>
      <c r="L7" s="1">
        <f>IF(R3*FORECAST(R2,B3:R3,B2:R2)&gt;0,FORECAST(R2,B3:R3,B2:R2),Q3)*$X$1 * (1+0.02)/(0.0874-0.02)</f>
        <v>-7267.121662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579</v>
      </c>
      <c r="L8" s="6">
        <f t="array" ref="L8">NPV(0.0874,H3:R3)</f>
        <v>-2072.076977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580</v>
      </c>
      <c r="L9" s="6">
        <f t="array" ref="L9">NPV(0.0874,H16:R16)</f>
        <v>-2891.211187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581</v>
      </c>
      <c r="L10" s="6">
        <f>L8 + L9</f>
        <v>-4963.288164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-167.0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582</v>
      </c>
      <c r="L12" s="6">
        <f>L10 - L11</f>
        <v>-4796.288164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583</v>
      </c>
      <c r="L13" s="1">
        <v>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-141.0672989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-7267.121662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