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<sst xmlns="http://schemas.openxmlformats.org/spreadsheetml/2006/main" count="927" uniqueCount="775">
  <si>
    <t>ticker</t>
  </si>
  <si>
    <t>BLDE</t>
  </si>
  <si>
    <t>nombre</t>
  </si>
  <si>
    <t>BLADE AIR MOBILITY INC</t>
  </si>
  <si>
    <t>empresa</t>
  </si>
  <si>
    <t>Internet Services</t>
  </si>
  <si>
    <t>Open</t>
  </si>
  <si>
    <t>Target Price</t>
  </si>
  <si>
    <t>Upside</t>
  </si>
  <si>
    <t>-364.19%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</si>
  <si>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</si>
  <si>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</si>
  <si>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</si>
  <si>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</si>
  <si>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</si>
  <si>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</si>
  <si>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</si>
  <si>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</si>
  <si>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110.00%</t>
  </si>
  <si>
    <t>Total Assets Growth (%)</t>
  </si>
  <si>
    <t>52.94%</t>
  </si>
  <si>
    <t>Net Property, Plant and Equipment Growth (%)</t>
  </si>
  <si>
    <t>0.00%</t>
  </si>
  <si>
    <t>EBITDA Growth</t>
  </si>
  <si>
    <t>-168.67%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</si>
  <si>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</si>
  <si>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</si>
  <si>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</si>
  <si>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</si>
  <si>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</si>
  <si>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</si>
  <si>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</si>
  <si>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</si>
  <si>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</si>
  <si>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</si>
  <si>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</si>
  <si>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</si>
  <si>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</si>
  <si>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</si>
  <si>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</si>
  <si>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</si>
  <si>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</si>
  <si>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</si>
  <si>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</si>
  <si>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</si>
  <si>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</si>
  <si>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</si>
  <si>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</si>
  <si>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</si>
  <si>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</si>
  <si>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</si>
  <si>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</si>
  <si>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</si>
  <si>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</si>
  <si>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</si>
  <si>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</si>
  <si>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</si>
  <si>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</si>
  <si>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</si>
  <si>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</si>
  <si>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</si>
  <si>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</si>
  <si>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</si>
  <si>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</si>
  <si>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</si>
  <si>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</si>
  <si>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</si>
  <si>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</si>
  <si>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</si>
  <si>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</si>
  <si>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</si>
  <si>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</si>
  <si>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</si>
  <si>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</si>
  <si>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</si>
  <si>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</si>
  <si>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</si>
  <si>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</si>
  <si>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</si>
  <si>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</si>
  <si>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</si>
  <si>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</si>
  <si>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</si>
  <si>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</si>
  <si>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Short-term Borrowings</t>
  </si>
  <si>
    <t>Current Portion of Leases</t>
  </si>
  <si>
    <t>Unearned Revenue Current, Total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</si>
  <si>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</si>
  <si>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</si>
  <si>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</si>
  <si>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</si>
  <si>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</si>
  <si>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</si>
  <si>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</si>
  <si>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</si>
  <si>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</si>
  <si>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</si>
  <si>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</si>
  <si>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</si>
  <si>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</si>
  <si>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</si>
  <si>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</si>
  <si>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1.67</t>
  </si>
  <si>
    <t>0.88</t>
  </si>
  <si>
    <t>4.12</t>
  </si>
  <si>
    <t>3.83</t>
  </si>
  <si>
    <t>3.12</t>
  </si>
  <si>
    <t>Tangible Book Value</t>
  </si>
  <si>
    <t>Tangible Book Value Per Share</t>
  </si>
  <si>
    <t>1.61</t>
  </si>
  <si>
    <t>0.84</t>
  </si>
  <si>
    <t>3.59</t>
  </si>
  <si>
    <t>2.63</t>
  </si>
  <si>
    <t>2.31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</si>
  <si>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</si>
  <si>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</si>
  <si>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</si>
  <si>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</si>
  <si>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</si>
  <si>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</si>
  <si>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</si>
  <si>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</si>
  <si>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</si>
  <si>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</si>
  <si>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</si>
  <si>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</si>
  <si>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</si>
  <si>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</si>
  <si>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</si>
  <si>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</si>
  <si>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</si>
  <si>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</si>
  <si>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</si>
  <si>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</si>
  <si>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</si>
  <si>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</si>
  <si>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</si>
  <si>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</si>
  <si>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</si>
  <si>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</si>
  <si>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</si>
  <si>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</si>
  <si>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</si>
  <si>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</si>
  <si>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</si>
  <si>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</si>
  <si>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</si>
  <si>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</si>
  <si>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</si>
  <si>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</si>
  <si>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-0.87</t>
  </si>
  <si>
    <t>-0.81</t>
  </si>
  <si>
    <t>0.04</t>
  </si>
  <si>
    <t>-0.38</t>
  </si>
  <si>
    <t>-0.76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</si>
  <si>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</si>
  <si>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</si>
  <si>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</si>
  <si>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</si>
  <si>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</si>
  <si>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</si>
  <si>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-0.55</t>
  </si>
  <si>
    <t>-0.51</t>
  </si>
  <si>
    <t>0.02</t>
  </si>
  <si>
    <t>-0.2</t>
  </si>
  <si>
    <t>-0.31</t>
  </si>
  <si>
    <t>Normalized Diluted EPS</t>
  </si>
  <si>
    <t>EBITDA</t>
  </si>
  <si>
    <t>EBITA</t>
  </si>
  <si>
    <t>EBIT</t>
  </si>
  <si>
    <t>EBITDAR</t>
  </si>
  <si>
    <t>Effective Tax Rate - (Ratio)</t>
  </si>
  <si>
    <t>-16.44</t>
  </si>
  <si>
    <t>2.75</t>
  </si>
  <si>
    <t>2.55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</si>
  <si>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</si>
  <si>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</si>
  <si>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</si>
  <si>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</si>
  <si>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</si>
  <si>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</si>
  <si>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</si>
  <si>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</si>
  <si>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</si>
  <si>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</si>
  <si>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</si>
  <si>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</si>
  <si>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</si>
  <si>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</si>
  <si>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</si>
  <si>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</si>
  <si>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</si>
  <si>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</si>
  <si>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</si>
  <si>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-29.21</t>
  </si>
  <si>
    <t>-8.25</t>
  </si>
  <si>
    <t>-9.55</t>
  </si>
  <si>
    <t>-9.48</t>
  </si>
  <si>
    <t>Return on Total Capital</t>
  </si>
  <si>
    <t>-38.01</t>
  </si>
  <si>
    <t>-9.77</t>
  </si>
  <si>
    <t>-10.79</t>
  </si>
  <si>
    <t>-10.66</t>
  </si>
  <si>
    <t>Return On Equity %</t>
  </si>
  <si>
    <t>-63.87</t>
  </si>
  <si>
    <t>-26.5</t>
  </si>
  <si>
    <t>-9.63</t>
  </si>
  <si>
    <t>-22.04</t>
  </si>
  <si>
    <t>Return on Common Equity</t>
  </si>
  <si>
    <t>Margin Analysis</t>
  </si>
  <si>
    <t>Gross Profit Margin %</t>
  </si>
  <si>
    <t>15.06</t>
  </si>
  <si>
    <t>9.93</t>
  </si>
  <si>
    <t>16.17</t>
  </si>
  <si>
    <t>15.24</t>
  </si>
  <si>
    <t>18.71</t>
  </si>
  <si>
    <t>SG&amp;A Margin</t>
  </si>
  <si>
    <t>49.65</t>
  </si>
  <si>
    <t>50.46</t>
  </si>
  <si>
    <t>56.33</t>
  </si>
  <si>
    <t>46.01</t>
  </si>
  <si>
    <t>37.53</t>
  </si>
  <si>
    <t>EBITDA Margin %</t>
  </si>
  <si>
    <t>-35.48</t>
  </si>
  <si>
    <t>-41.96</t>
  </si>
  <si>
    <t>-39.89</t>
  </si>
  <si>
    <t>-30.64</t>
  </si>
  <si>
    <t>-17.73</t>
  </si>
  <si>
    <t>EBITA Margin %</t>
  </si>
  <si>
    <t>-36.41</t>
  </si>
  <si>
    <t>-43.39</t>
  </si>
  <si>
    <t>-40.44</t>
  </si>
  <si>
    <t>-31.21</t>
  </si>
  <si>
    <t>-18.2</t>
  </si>
  <si>
    <t>EBIT Margin %</t>
  </si>
  <si>
    <t>-44.2</t>
  </si>
  <si>
    <t>-42.8</t>
  </si>
  <si>
    <t>-34.56</t>
  </si>
  <si>
    <t>-20.88</t>
  </si>
  <si>
    <t>Income From Continuing Operations Margin %</t>
  </si>
  <si>
    <t>-34.74</t>
  </si>
  <si>
    <t>-43.36</t>
  </si>
  <si>
    <t>3.14</t>
  </si>
  <si>
    <t>-18.66</t>
  </si>
  <si>
    <t>-24.9</t>
  </si>
  <si>
    <t>Net Income Margin %</t>
  </si>
  <si>
    <t>Net Avail. For Common Margin %</t>
  </si>
  <si>
    <t>3.07</t>
  </si>
  <si>
    <t>Normalized Net Income Margin</t>
  </si>
  <si>
    <t>-21.71</t>
  </si>
  <si>
    <t>-27.1</t>
  </si>
  <si>
    <t>1.68</t>
  </si>
  <si>
    <t>-10.12</t>
  </si>
  <si>
    <t>Levered Free Cash Flow Margin</t>
  </si>
  <si>
    <t>-32.17</t>
  </si>
  <si>
    <t>-18.26</t>
  </si>
  <si>
    <t>-11.21</t>
  </si>
  <si>
    <t>-7.03</t>
  </si>
  <si>
    <t>Unlevered Free Cash Flow Margin</t>
  </si>
  <si>
    <t>-32.16</t>
  </si>
  <si>
    <t>Asset Turnover</t>
  </si>
  <si>
    <t>1.06</t>
  </si>
  <si>
    <t>0.28</t>
  </si>
  <si>
    <t>0.44</t>
  </si>
  <si>
    <t>0.73</t>
  </si>
  <si>
    <t>Fixed Assets Turnover</t>
  </si>
  <si>
    <t>10.16</t>
  </si>
  <si>
    <t>19.78</t>
  </si>
  <si>
    <t>9.77</t>
  </si>
  <si>
    <t>Receivables Turnover (Average Receivables)</t>
  </si>
  <si>
    <t>29.42</t>
  </si>
  <si>
    <t>20.81</t>
  </si>
  <si>
    <t>17.79</t>
  </si>
  <si>
    <t>14.13</t>
  </si>
  <si>
    <t>Inventory Turnover (Average Inventory)</t>
  </si>
  <si>
    <t>47.33</t>
  </si>
  <si>
    <t>75.02</t>
  </si>
  <si>
    <t>Short Term Liquidity</t>
  </si>
  <si>
    <t>Current Ratio</t>
  </si>
  <si>
    <t>4.11</t>
  </si>
  <si>
    <t>2.27</t>
  </si>
  <si>
    <t>23.07</t>
  </si>
  <si>
    <t>8.2</t>
  </si>
  <si>
    <t>5.81</t>
  </si>
  <si>
    <t>Quick Ratio</t>
  </si>
  <si>
    <t>3.97</t>
  </si>
  <si>
    <t>2.1</t>
  </si>
  <si>
    <t>22.49</t>
  </si>
  <si>
    <t>7.7</t>
  </si>
  <si>
    <t>5.27</t>
  </si>
  <si>
    <t>Operating Cash Flow to Current Liabilities</t>
  </si>
  <si>
    <t>-1.8</t>
  </si>
  <si>
    <t>-1.71</t>
  </si>
  <si>
    <t>-1.88</t>
  </si>
  <si>
    <t>-1.4</t>
  </si>
  <si>
    <t>-0.91</t>
  </si>
  <si>
    <t>Days Sales Outstanding (Average Receivables)</t>
  </si>
  <si>
    <t>12.44</t>
  </si>
  <si>
    <t>17.54</t>
  </si>
  <si>
    <t>20.51</t>
  </si>
  <si>
    <t>25.84</t>
  </si>
  <si>
    <t>Days Outstanding Inventory (Average Inventory)</t>
  </si>
  <si>
    <t>7.73</t>
  </si>
  <si>
    <t>4.87</t>
  </si>
  <si>
    <t>Average Days Payable Outstanding</t>
  </si>
  <si>
    <t>25.52</t>
  </si>
  <si>
    <t>23.97</t>
  </si>
  <si>
    <t>33.75</t>
  </si>
  <si>
    <t>40.27</t>
  </si>
  <si>
    <t>Cash Conversion Cycle (Average Days)</t>
  </si>
  <si>
    <t>-5.35</t>
  </si>
  <si>
    <t>-1.56</t>
  </si>
  <si>
    <t>Long Term Solvency</t>
  </si>
  <si>
    <t>Total Debt/Equity</t>
  </si>
  <si>
    <t>1.78</t>
  </si>
  <si>
    <t>17.02</t>
  </si>
  <si>
    <t>0.25</t>
  </si>
  <si>
    <t>6.68</t>
  </si>
  <si>
    <t>10.47</t>
  </si>
  <si>
    <t>Total Debt / Total Capital</t>
  </si>
  <si>
    <t>1.75</t>
  </si>
  <si>
    <t>14.55</t>
  </si>
  <si>
    <t>6.26</t>
  </si>
  <si>
    <t>9.48</t>
  </si>
  <si>
    <t>LT Debt/Equity</t>
  </si>
  <si>
    <t>0.1</t>
  </si>
  <si>
    <t>5.45</t>
  </si>
  <si>
    <t>8.42</t>
  </si>
  <si>
    <t>Long-Term Debt / Total Capital</t>
  </si>
  <si>
    <t>0.83</t>
  </si>
  <si>
    <t>2.24</t>
  </si>
  <si>
    <t>5.11</t>
  </si>
  <si>
    <t>7.63</t>
  </si>
  <si>
    <t>Total Liabilities / Total Assets</t>
  </si>
  <si>
    <t>22.1</t>
  </si>
  <si>
    <t>37.45</t>
  </si>
  <si>
    <t>13.25</t>
  </si>
  <si>
    <t>15.55</t>
  </si>
  <si>
    <t>20.56</t>
  </si>
  <si>
    <t>EBIT / Interest Expense</t>
  </si>
  <si>
    <t>-769.4</t>
  </si>
  <si>
    <t>EBITDA / Interest Expense</t>
  </si>
  <si>
    <t>(EBITDA - Capex) / Interest Expense</t>
  </si>
  <si>
    <t>-748.27</t>
  </si>
  <si>
    <t>Total Debt / EBITDA</t>
  </si>
  <si>
    <t>-0.03</t>
  </si>
  <si>
    <t>-0.02</t>
  </si>
  <si>
    <t>-0.44</t>
  </si>
  <si>
    <t>-0.75</t>
  </si>
  <si>
    <t>Net Debt / EBITDA</t>
  </si>
  <si>
    <t>2.05</t>
  </si>
  <si>
    <t>1.1</t>
  </si>
  <si>
    <t>7.16</t>
  </si>
  <si>
    <t>4.19</t>
  </si>
  <si>
    <t>4.32</t>
  </si>
  <si>
    <t>Total Debt / (EBITDA - Capex)</t>
  </si>
  <si>
    <t>-0.19</t>
  </si>
  <si>
    <t>-0.43</t>
  </si>
  <si>
    <t>-0.7</t>
  </si>
  <si>
    <t>Net Debt / (EBITDA - Capex)</t>
  </si>
  <si>
    <t>1.94</t>
  </si>
  <si>
    <t>4.06</t>
  </si>
  <si>
    <t>Growth Over Prior Year</t>
  </si>
  <si>
    <t>Total Revenues, 1 Yr. Growth %</t>
  </si>
  <si>
    <t>-24.88</t>
  </si>
  <si>
    <t>115.61</t>
  </si>
  <si>
    <t>117.58</t>
  </si>
  <si>
    <t>54.11</t>
  </si>
  <si>
    <t>Gross Profit, 1 Yr. Growth %</t>
  </si>
  <si>
    <t>-50.48</t>
  </si>
  <si>
    <t>364.33</t>
  </si>
  <si>
    <t>73.31</t>
  </si>
  <si>
    <t>89.1</t>
  </si>
  <si>
    <t>EBITDA, 1 Yr. Growth %</t>
  </si>
  <si>
    <t>-11.17</t>
  </si>
  <si>
    <t>136.19</t>
  </si>
  <si>
    <t>44.02</t>
  </si>
  <si>
    <t>-10.85</t>
  </si>
  <si>
    <t>EBITA, 1 Yr. Growth %</t>
  </si>
  <si>
    <t>-10.47</t>
  </si>
  <si>
    <t>131.86</t>
  </si>
  <si>
    <t>44.84</t>
  </si>
  <si>
    <t>EBIT, 1 Yr. Growth %</t>
  </si>
  <si>
    <t>-10.24</t>
  </si>
  <si>
    <t>129.95</t>
  </si>
  <si>
    <t>56.53</t>
  </si>
  <si>
    <t>-6.88</t>
  </si>
  <si>
    <t>Earnings From Cont. Operations, 1 Yr. Growth %</t>
  </si>
  <si>
    <t>-6.26</t>
  </si>
  <si>
    <t>294.21</t>
  </si>
  <si>
    <t>-26.16</t>
  </si>
  <si>
    <t>105.71</t>
  </si>
  <si>
    <t>Net Income, 1 Yr. Growth %</t>
  </si>
  <si>
    <t>Normalized Net Income, 1 Yr. Growth %</t>
  </si>
  <si>
    <t>327.39</t>
  </si>
  <si>
    <t>-43.85</t>
  </si>
  <si>
    <t>59.64</t>
  </si>
  <si>
    <t>Diluted EPS Before Extra, 1 Yr. Growth %</t>
  </si>
  <si>
    <t>131.75</t>
  </si>
  <si>
    <t>-43.94</t>
  </si>
  <si>
    <t>99.31</t>
  </si>
  <si>
    <t>Accounts Receivable, 1 Yr. Growth %</t>
  </si>
  <si>
    <t>117.96</t>
  </si>
  <si>
    <t>244.78</t>
  </si>
  <si>
    <t>96.05</t>
  </si>
  <si>
    <t>93.11</t>
  </si>
  <si>
    <t>Inventory, 1 Yr. Growth %</t>
  </si>
  <si>
    <t>34.74</t>
  </si>
  <si>
    <t>6.84</t>
  </si>
  <si>
    <t>Net Property, Plant and Equip., 1 Yr. Growth %</t>
  </si>
  <si>
    <t>18.01</t>
  </si>
  <si>
    <t>4.65</t>
  </si>
  <si>
    <t>615.34</t>
  </si>
  <si>
    <t>33.73</t>
  </si>
  <si>
    <t>Total Assets, 1 Yr. Growth %</t>
  </si>
  <si>
    <t>-33.45</t>
  </si>
  <si>
    <t>-3.23</t>
  </si>
  <si>
    <t>-9.26</t>
  </si>
  <si>
    <t>Tangible Book Value, 1 Yr. Growth %</t>
  </si>
  <si>
    <t>-47.3</t>
  </si>
  <si>
    <t>-25.61</t>
  </si>
  <si>
    <t>-8.09</t>
  </si>
  <si>
    <t>Common Equity, 1 Yr. Growth %</t>
  </si>
  <si>
    <t>-46.56</t>
  </si>
  <si>
    <t>-5.79</t>
  </si>
  <si>
    <t>-14.64</t>
  </si>
  <si>
    <t>Cash From Operations, 1 Yr. Growth %</t>
  </si>
  <si>
    <t>5.01</t>
  </si>
  <si>
    <t>44.34</t>
  </si>
  <si>
    <t>71.66</t>
  </si>
  <si>
    <t>-12.88</t>
  </si>
  <si>
    <t>Capital Expenditures, 1 Yr. Growth %</t>
  </si>
  <si>
    <t>-37.58</t>
  </si>
  <si>
    <t>-21.22</t>
  </si>
  <si>
    <t>49.59</t>
  </si>
  <si>
    <t>188.9</t>
  </si>
  <si>
    <t>Levered Free Cash Flow, 1 Yr. Growth %</t>
  </si>
  <si>
    <t>22.38</t>
  </si>
  <si>
    <t>-13.71</t>
  </si>
  <si>
    <t>Unlevered Free Cash Flow, 1 Yr. Growth %</t>
  </si>
  <si>
    <t>Compound Annual Growth Rate Over Two Years</t>
  </si>
  <si>
    <t>Total Revenues, 2 Yr. CAGR %</t>
  </si>
  <si>
    <t>27.26</t>
  </si>
  <si>
    <t>83.11</t>
  </si>
  <si>
    <t>Gross Profit, 2 Yr. CAGR %</t>
  </si>
  <si>
    <t>51.64</t>
  </si>
  <si>
    <t>81.03</t>
  </si>
  <si>
    <t>EBITDA, 2 Yr. CAGR %</t>
  </si>
  <si>
    <t>44.85</t>
  </si>
  <si>
    <t>13.31</t>
  </si>
  <si>
    <t>EBITA, 2 Yr. CAGR %</t>
  </si>
  <si>
    <t>44.08</t>
  </si>
  <si>
    <t>14.1</t>
  </si>
  <si>
    <t>EBIT, 2 Yr. CAGR %</t>
  </si>
  <si>
    <t>43.67</t>
  </si>
  <si>
    <t>20.73</t>
  </si>
  <si>
    <t>Earnings From Cont. Operations, 2 Yr. CAGR %</t>
  </si>
  <si>
    <t>92.24</t>
  </si>
  <si>
    <t>23.24</t>
  </si>
  <si>
    <t>Net Income, 2 Yr. CAGR %</t>
  </si>
  <si>
    <t>Normalized Net Income, 2 Yr. CAGR %</t>
  </si>
  <si>
    <t>100.16</t>
  </si>
  <si>
    <t>-5.32</t>
  </si>
  <si>
    <t>Diluted EPS Before Extra, 2 Yr. CAGR %</t>
  </si>
  <si>
    <t>47.18</t>
  </si>
  <si>
    <t>5.7</t>
  </si>
  <si>
    <t>Accounts Receivable, 2 Yr. CAGR %</t>
  </si>
  <si>
    <t>174.13</t>
  </si>
  <si>
    <t>94.58</t>
  </si>
  <si>
    <t>Inventory, 2 Yr. CAGR %</t>
  </si>
  <si>
    <t>19.98</t>
  </si>
  <si>
    <t>Net Property, Plant and Equip., 2 Yr. CAGR %</t>
  </si>
  <si>
    <t>11.13</t>
  </si>
  <si>
    <t>209.29</t>
  </si>
  <si>
    <t>Total Assets, 2 Yr. CAGR %</t>
  </si>
  <si>
    <t>259.17</t>
  </si>
  <si>
    <t>-6.29</t>
  </si>
  <si>
    <t>Tangible Book Value, 2 Yr. CAGR %</t>
  </si>
  <si>
    <t>264.11</t>
  </si>
  <si>
    <t>-17.31</t>
  </si>
  <si>
    <t>Common Equity, 2 Yr. CAGR %</t>
  </si>
  <si>
    <t>274.77</t>
  </si>
  <si>
    <t>-10.33</t>
  </si>
  <si>
    <t>Cash From Operations, 2 Yr. CAGR %</t>
  </si>
  <si>
    <t>23.11</t>
  </si>
  <si>
    <t>22.29</t>
  </si>
  <si>
    <t>Capital Expenditures, 2 Yr. CAGR %</t>
  </si>
  <si>
    <t>-29.88</t>
  </si>
  <si>
    <t>107.89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</si>
  <si>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</si>
  <si>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</si>
  <si>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</si>
  <si>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</si>
  <si>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</si>
  <si>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</si>
  <si>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</si>
  <si>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</si>
  <si>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380.9</t>
  </si>
  <si>
    <t>623</t>
  </si>
  <si>
    <t>256.5</t>
  </si>
  <si>
    <t>263.5</t>
  </si>
  <si>
    <t>299.2</t>
  </si>
  <si>
    <t>-</t>
  </si>
  <si>
    <t>Change</t>
  </si>
  <si>
    <t>63.57%</t>
  </si>
  <si>
    <t>-58.82%</t>
  </si>
  <si>
    <t>2.7%</t>
  </si>
  <si>
    <t>13.55%</t>
  </si>
  <si>
    <t>0%</t>
  </si>
  <si>
    <t>Enterprise Value (EV)
                                    1</t>
  </si>
  <si>
    <t>228.2</t>
  </si>
  <si>
    <t>255.3</t>
  </si>
  <si>
    <t>229.2</t>
  </si>
  <si>
    <t>197.1</t>
  </si>
  <si>
    <t>201.6</t>
  </si>
  <si>
    <t>-63.37%</t>
  </si>
  <si>
    <t>11.89%</t>
  </si>
  <si>
    <t>-10.25%</t>
  </si>
  <si>
    <t>-13.98%</t>
  </si>
  <si>
    <t>2.28%</t>
  </si>
  <si>
    <t>P/E ratio</t>
  </si>
  <si>
    <t>-9.42x</t>
  </si>
  <si>
    <t>-4.64x</t>
  </si>
  <si>
    <t>-11.8x</t>
  </si>
  <si>
    <t>-17.1x</t>
  </si>
  <si>
    <t>-18.3x</t>
  </si>
  <si>
    <t>PBR</t>
  </si>
  <si>
    <t>0.93x</t>
  </si>
  <si>
    <t>1.13x</t>
  </si>
  <si>
    <t>1.24x</t>
  </si>
  <si>
    <t>1.1x</t>
  </si>
  <si>
    <t>1.12x</t>
  </si>
  <si>
    <t>PEG</t>
  </si>
  <si>
    <t>-0x</t>
  </si>
  <si>
    <t>0.2x</t>
  </si>
  <si>
    <t>0.5x</t>
  </si>
  <si>
    <t>2.7x</t>
  </si>
  <si>
    <t>Capitalization / Revenue</t>
  </si>
  <si>
    <t>16.3x</t>
  </si>
  <si>
    <t>9.28x</t>
  </si>
  <si>
    <t>1.76x</t>
  </si>
  <si>
    <t>1.17x</t>
  </si>
  <si>
    <t>1.21x</t>
  </si>
  <si>
    <t>1.15x</t>
  </si>
  <si>
    <t>1.06x</t>
  </si>
  <si>
    <t>EV / Revenue</t>
  </si>
  <si>
    <t>1.56x</t>
  </si>
  <si>
    <t>0.76x</t>
  </si>
  <si>
    <t>0.71x</t>
  </si>
  <si>
    <t>EV / EBITDA</t>
  </si>
  <si>
    <t>-8.31x</t>
  </si>
  <si>
    <t>-15.4x</t>
  </si>
  <si>
    <t>694x</t>
  </si>
  <si>
    <t>19.6x</t>
  </si>
  <si>
    <t>10.7x</t>
  </si>
  <si>
    <t>EV / EBIT</t>
  </si>
  <si>
    <t>-4.26x</t>
  </si>
  <si>
    <t>-3.75x</t>
  </si>
  <si>
    <t>-6.55x</t>
  </si>
  <si>
    <t>-8.2x</t>
  </si>
  <si>
    <t>-11.9x</t>
  </si>
  <si>
    <t>EV / FCF</t>
  </si>
  <si>
    <t>-6.03x</t>
  </si>
  <si>
    <t>-7.41x</t>
  </si>
  <si>
    <t>-8.81x</t>
  </si>
  <si>
    <t>49.3x</t>
  </si>
  <si>
    <t>12.6x</t>
  </si>
  <si>
    <t>FCF Yield</t>
  </si>
  <si>
    <t>-16.6%</t>
  </si>
  <si>
    <t>-13.5%</t>
  </si>
  <si>
    <t>-11.3%</t>
  </si>
  <si>
    <t>2.03%</t>
  </si>
  <si>
    <t>7.94%</t>
  </si>
  <si>
    <t>Dividend per Share
                                    2</t>
  </si>
  <si>
    <t>Rate of return</t>
  </si>
  <si>
    <t>EPS
                                    2</t>
  </si>
  <si>
    <t>-0.3243</t>
  </si>
  <si>
    <t>-0.2234</t>
  </si>
  <si>
    <t>-0.2082</t>
  </si>
  <si>
    <t>Distribution rate</t>
  </si>
  <si>
    <t>Net sales
                                    1</t>
  </si>
  <si>
    <t>23.43</t>
  </si>
  <si>
    <t>67.16</t>
  </si>
  <si>
    <t>146.1</t>
  </si>
  <si>
    <t>225.2</t>
  </si>
  <si>
    <t>246.3</t>
  </si>
  <si>
    <t>259.9</t>
  </si>
  <si>
    <t>282.9</t>
  </si>
  <si>
    <t>EBITDA
                                    1</t>
  </si>
  <si>
    <t>-27.45</t>
  </si>
  <si>
    <t>-16.63</t>
  </si>
  <si>
    <t>0.3304</t>
  </si>
  <si>
    <t>10.06</t>
  </si>
  <si>
    <t>18.85</t>
  </si>
  <si>
    <t>EBIT
                                    1</t>
  </si>
  <si>
    <t>-53.53</t>
  </si>
  <si>
    <t>-68.12</t>
  </si>
  <si>
    <t>-34.97</t>
  </si>
  <si>
    <t>-24.05</t>
  </si>
  <si>
    <t>-16.99</t>
  </si>
  <si>
    <t>Net income
                                    1</t>
  </si>
  <si>
    <t>-10.16</t>
  </si>
  <si>
    <t>-27.26</t>
  </si>
  <si>
    <t>-56.08</t>
  </si>
  <si>
    <t>-24.82</t>
  </si>
  <si>
    <t>-17.46</t>
  </si>
  <si>
    <t>-10.64</t>
  </si>
  <si>
    <t>Net Debt
                                    1</t>
  </si>
  <si>
    <t>-28.33</t>
  </si>
  <si>
    <t>-8.135</t>
  </si>
  <si>
    <t>-70.01</t>
  </si>
  <si>
    <t>-102</t>
  </si>
  <si>
    <t>-97.53</t>
  </si>
  <si>
    <t>Reference price
                                    2</t>
  </si>
  <si>
    <t>11.080</t>
  </si>
  <si>
    <t>8.830</t>
  </si>
  <si>
    <t>3.580</t>
  </si>
  <si>
    <t>3.530</t>
  </si>
  <si>
    <t>3.820</t>
  </si>
  <si>
    <t>Nbr of stocks (in thousands)</t>
  </si>
  <si>
    <t>34,375</t>
  </si>
  <si>
    <t>70,553</t>
  </si>
  <si>
    <t>71,653</t>
  </si>
  <si>
    <t>74,634</t>
  </si>
  <si>
    <t>78,314</t>
  </si>
  <si>
    <t>Announcement Date</t>
  </si>
  <si>
    <t>1/29/21</t>
  </si>
  <si>
    <t>2/10/22</t>
  </si>
  <si>
    <t>3/14/23</t>
  </si>
  <si>
    <t>3/12/24</t>
  </si>
  <si>
    <t>address1</t>
  </si>
  <si>
    <t>55 Hudson Yards</t>
  </si>
  <si>
    <t>address2</t>
  </si>
  <si>
    <t>14th Floor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</si>
  <si>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</si>
  <si>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</si>
  <si>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</si>
  <si>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</si>
  <si>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</si>
  <si>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</si>
  <si>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</si>
  <si>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</si>
  <si>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212 967 1009</t>
  </si>
  <si>
    <t>website</t>
  </si>
  <si>
    <t>https://www.blade.com</t>
  </si>
  <si>
    <t>industry</t>
  </si>
  <si>
    <t>Airports &amp; Air Services</t>
  </si>
  <si>
    <t>industryKey</t>
  </si>
  <si>
    <t>airports-air-services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</si>
  <si>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</si>
  <si>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</si>
  <si>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</si>
  <si>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</si>
  <si>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</si>
  <si>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</si>
  <si>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</si>
  <si>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Blade Air Mobility, Inc. provides air transportation alternatives to the congested ground routes in the United States. It provides its services through charter and by-the-seat flights using helicopters, jets, turboprops, and amphibious seaplanes. The company was founded in 2014 and is headquartered in New York, New York.</t>
  </si>
  <si>
    <t>fullTimeEmployees</t>
  </si>
  <si>
    <t>companyOfficers</t>
  </si>
  <si>
    <t>[{'maxAge': 1, 'name': 'Mr. Robert S. Wiesenthal', 'age': 57, 'title': 'CEO &amp; Director', 'yearBorn': 1967, 'fiscalYear': 2023, 'totalPay': 1719791, 'exercisedValue': 0, 'unexercisedValue': 17374424}, {'maxAge': 1, 'name': 'Ms. Melissa M. Tomkiel J.D.', 'age': 43, 'title': 'President, General Counsel &amp; Corporate Secretary', 'yearBorn': 1981, 'fiscalYear': 2023, 'totalPay': 1005081, 'exercisedValue': 0, 'unexercisedValue': 2477871}, {'maxAge': 1, 'name': 'Mr. William A. Heyburn', 'age': 35, 'title': 'CFO &amp; Head of Corporate Development', 'yearBorn': 1989, 'fiscalYear': 2023, 'totalPay': 910438, 'exercisedValue': 0, 'unexercisedValue': 1365748}, {'maxAge': 1, 'name': 'Mr. Amir M. Cohen', 'age': 47, 'title': 'Chief Accounting Officer', 'yearBorn': 1977, 'fiscalYear': 2023, 'exercisedValue': 0, 'unexercisedValue': 0}, {'maxAge': 1, 'name': 'Mr. Mathew  Schneider', 'title': 'Vice President of Investor Relations &amp; Strategic Finance', 'fiscalYear': 2023, 'exercisedValue': 0, 'unexercisedValue': 0}, {'maxAge': 1, 'name': 'Mr. Seth J. Bacon', 'age': 52, 'title': 'Chief Executive Officer of Trinity Air Medical, LLC',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</si>
  <si>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</si>
  <si>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</si>
  <si>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</si>
  <si>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</si>
  <si>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</si>
  <si>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</si>
  <si>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</si>
  <si>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</si>
  <si>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</si>
  <si>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</si>
  <si>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</si>
  <si>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</si>
  <si>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</si>
  <si>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</si>
  <si>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</si>
  <si>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</si>
  <si>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</si>
  <si>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</si>
  <si>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</si>
  <si>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</si>
  <si>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</si>
  <si>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</si>
  <si>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</si>
  <si>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</si>
  <si>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</si>
  <si>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</si>
  <si>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</si>
  <si>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</si>
  <si>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</si>
  <si>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</si>
  <si>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</si>
  <si>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</si>
  <si>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</si>
  <si>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</si>
  <si>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</si>
  <si>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</si>
  <si>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</si>
  <si>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</si>
  <si>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</si>
  <si>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</si>
  <si>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</si>
  <si>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</si>
  <si>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</si>
  <si>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</si>
  <si>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</si>
  <si>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</si>
  <si>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</si>
  <si>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</si>
  <si>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</si>
  <si>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</si>
  <si>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</si>
  <si>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</si>
  <si>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</si>
  <si>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</si>
  <si>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</si>
  <si>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</si>
  <si>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</si>
  <si>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</si>
  <si>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</si>
  <si>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</si>
  <si>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</si>
  <si>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</si>
  <si>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</si>
  <si>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</si>
  <si>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</si>
  <si>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</si>
  <si>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</si>
  <si>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</si>
  <si>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</si>
  <si>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Blade Air Mobility,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</si>
  <si>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</si>
  <si>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</si>
  <si>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</si>
  <si>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</si>
  <si>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</si>
  <si>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</si>
  <si>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</si>
  <si>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939eaf81-96aa-3dbc-b2fc-e9a392a1c727</t>
  </si>
  <si>
    <t>messageBoardId</t>
  </si>
  <si>
    <t>finmb_376809349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</si>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</sst>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lad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-10.83172075255767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2.99159488E8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-22.692171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-10.0</v>
      </c>
      <c r="D2" s="1">
        <v>3.0</v>
      </c>
      <c r="E2" s="1">
        <v>-27.0</v>
      </c>
      <c r="F2" s="1">
        <v>-56.0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28.0</v>
      </c>
      <c r="C3" s="1">
        <v>33.0</v>
      </c>
      <c r="D3" s="1">
        <v>54.0</v>
      </c>
      <c r="E3" s="1">
        <v>83.0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18.0</v>
      </c>
      <c r="C4" s="1">
        <v>19.0</v>
      </c>
      <c r="D4" s="1">
        <v>2.0</v>
      </c>
      <c r="E4" s="1">
        <v>4.0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47.0</v>
      </c>
      <c r="C5" s="1">
        <v>52.0</v>
      </c>
      <c r="D5" s="1">
        <v>2.0</v>
      </c>
      <c r="E5" s="1">
        <v>5.0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0.0</v>
      </c>
      <c r="D6" s="1">
        <v>0.0</v>
      </c>
      <c r="E6" s="1">
        <v>6.0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20.0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31.0</v>
      </c>
      <c r="C9" s="1">
        <v>49.0</v>
      </c>
      <c r="D9" s="1">
        <v>11.0</v>
      </c>
      <c r="E9" s="1">
        <v>8.0</v>
      </c>
      <c r="F9" s="1">
        <v>12.0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16.0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-44.0</v>
      </c>
      <c r="E11" s="1">
        <v>-26.0</v>
      </c>
      <c r="F11" s="1">
        <v>-10.0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-16.0</v>
      </c>
      <c r="C12" s="1">
        <v>-59.0</v>
      </c>
      <c r="D12" s="1">
        <v>-7.0</v>
      </c>
      <c r="E12" s="1">
        <v>-5.0</v>
      </c>
      <c r="F12" s="1">
        <v>-10.0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-40.0</v>
      </c>
      <c r="C13" s="1">
        <v>-1.0</v>
      </c>
      <c r="D13" s="1">
        <v>7.0</v>
      </c>
      <c r="E13" s="1">
        <v>9.0</v>
      </c>
      <c r="F13" s="1">
        <v>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72.0</v>
      </c>
      <c r="C14" s="1">
        <v>64.0</v>
      </c>
      <c r="D14" s="1">
        <v>5.0</v>
      </c>
      <c r="E14" s="1">
        <v>73.0</v>
      </c>
      <c r="F14" s="1">
        <v>11.0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-43.0</v>
      </c>
      <c r="C15" s="1">
        <v>-31.0</v>
      </c>
      <c r="D15" s="1">
        <v>-3.0</v>
      </c>
      <c r="E15" s="1">
        <v>-5.0</v>
      </c>
      <c r="F15" s="1">
        <v>-5.0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-10.0</v>
      </c>
      <c r="C16" s="1">
        <v>-10.0</v>
      </c>
      <c r="D16" s="1">
        <v>-24.0</v>
      </c>
      <c r="E16" s="1">
        <v>-37.0</v>
      </c>
      <c r="F16" s="1">
        <v>-32.0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-60.0</v>
      </c>
      <c r="C17" s="1">
        <v>-37.0</v>
      </c>
      <c r="D17" s="1">
        <v>-89.0</v>
      </c>
      <c r="E17" s="1">
        <v>-73.0</v>
      </c>
      <c r="F17" s="1">
        <v>-2.0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13.0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-23.0</v>
      </c>
      <c r="E19" s="1">
        <v>-48.0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-25.0</v>
      </c>
      <c r="C20" s="1">
        <v>0.0</v>
      </c>
      <c r="D20" s="1">
        <v>-49.0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-20.0</v>
      </c>
      <c r="C21" s="1">
        <v>0.0</v>
      </c>
      <c r="D21" s="1">
        <v>68.0</v>
      </c>
      <c r="E21" s="1">
        <v>128.0</v>
      </c>
      <c r="F21" s="1">
        <v>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-1.0</v>
      </c>
      <c r="C22" s="1">
        <v>-37.0</v>
      </c>
      <c r="D22" s="1">
        <v>18.0</v>
      </c>
      <c r="E22" s="1">
        <v>79.0</v>
      </c>
      <c r="F22" s="1">
        <v>17.0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1.0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1.0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-1.0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-1.0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11.0</v>
      </c>
      <c r="C27" s="1">
        <v>1.0</v>
      </c>
      <c r="D27" s="1">
        <v>64.0</v>
      </c>
      <c r="E27" s="1">
        <v>8.0</v>
      </c>
      <c r="F27" s="1">
        <v>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-12.0</v>
      </c>
      <c r="E28" s="1">
        <v>-1.0</v>
      </c>
      <c r="F28" s="1">
        <v>-14.0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11.0</v>
      </c>
      <c r="C29" s="1">
        <v>1.0</v>
      </c>
      <c r="D29" s="1">
        <v>-11.0</v>
      </c>
      <c r="E29" s="1">
        <v>-1.0</v>
      </c>
      <c r="F29" s="1">
        <v>-7.0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-3.0</v>
      </c>
      <c r="E30" s="1">
        <v>7.0</v>
      </c>
      <c r="F30" s="1">
        <v>-6.0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-11.0</v>
      </c>
      <c r="C31" s="1">
        <v>-10.0</v>
      </c>
      <c r="D31" s="1">
        <v>-17.0</v>
      </c>
      <c r="E31" s="1">
        <v>41.0</v>
      </c>
      <c r="F31" s="1">
        <v>-15.0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1.0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-7.0</v>
      </c>
      <c r="D35" s="1">
        <v>-9.0</v>
      </c>
      <c r="E35" s="1">
        <v>-16.0</v>
      </c>
      <c r="F35" s="1">
        <v>-15.0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-7.0</v>
      </c>
      <c r="D36" s="1">
        <v>-9.0</v>
      </c>
      <c r="E36" s="1">
        <v>-16.0</v>
      </c>
      <c r="F36" s="1">
        <v>-15.0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1.0</v>
      </c>
      <c r="D37" s="1">
        <v>3.0</v>
      </c>
      <c r="E37" s="1">
        <v>21.0</v>
      </c>
      <c r="F37" s="1">
        <v>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1.0</v>
      </c>
      <c r="D38" s="1">
        <v>-1.0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22.0</v>
      </c>
      <c r="C3" s="1">
        <v>12.0</v>
      </c>
      <c r="D3" s="1">
        <v>2.0</v>
      </c>
      <c r="E3" s="1">
        <v>43.0</v>
      </c>
      <c r="F3" s="1">
        <v>27.0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279.0</v>
      </c>
      <c r="E4" s="1">
        <v>151.0</v>
      </c>
      <c r="F4" s="1">
        <v>138.0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22.0</v>
      </c>
      <c r="C5" s="1">
        <v>12.0</v>
      </c>
      <c r="D5" s="1">
        <v>282.0</v>
      </c>
      <c r="E5" s="1">
        <v>194.0</v>
      </c>
      <c r="F5" s="1">
        <v>166.0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50.0</v>
      </c>
      <c r="C6" s="1">
        <v>1.0</v>
      </c>
      <c r="D6" s="1">
        <v>5.0</v>
      </c>
      <c r="E6" s="1">
        <v>10.0</v>
      </c>
      <c r="F6" s="1">
        <v>21.0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7.0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50.0</v>
      </c>
      <c r="C8" s="1">
        <v>1.0</v>
      </c>
      <c r="D8" s="1">
        <v>5.0</v>
      </c>
      <c r="E8" s="1">
        <v>10.0</v>
      </c>
      <c r="F8" s="1">
        <v>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38.0</v>
      </c>
      <c r="C9" s="1">
        <v>51.0</v>
      </c>
      <c r="D9" s="1">
        <v>56.0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28.0</v>
      </c>
      <c r="C10" s="1">
        <v>42.0</v>
      </c>
      <c r="D10" s="1">
        <v>6.0</v>
      </c>
      <c r="E10" s="1">
        <v>12.0</v>
      </c>
      <c r="F10" s="1">
        <v>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11.0</v>
      </c>
      <c r="C11" s="1">
        <v>11.0</v>
      </c>
      <c r="D11" s="1">
        <v>63.0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23.0</v>
      </c>
      <c r="C12" s="1">
        <v>14.0</v>
      </c>
      <c r="D12" s="1">
        <v>295.0</v>
      </c>
      <c r="E12" s="1">
        <v>218.0</v>
      </c>
      <c r="F12" s="1">
        <v>206.0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2.0</v>
      </c>
      <c r="C13" s="1">
        <v>3.0</v>
      </c>
      <c r="D13" s="1">
        <v>4.0</v>
      </c>
      <c r="E13" s="1">
        <v>21.0</v>
      </c>
      <c r="F13" s="1">
        <v>29.0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-74.0</v>
      </c>
      <c r="C14" s="1">
        <v>-1.0</v>
      </c>
      <c r="D14" s="1">
        <v>-1.0</v>
      </c>
      <c r="E14" s="1">
        <v>-2.0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2.0</v>
      </c>
      <c r="C15" s="1">
        <v>2.0</v>
      </c>
      <c r="D15" s="1">
        <v>2.0</v>
      </c>
      <c r="E15" s="1">
        <v>19.0</v>
      </c>
      <c r="F15" s="1">
        <v>26.0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20.0</v>
      </c>
      <c r="C16" s="1">
        <v>20.0</v>
      </c>
      <c r="D16" s="1">
        <v>20.0</v>
      </c>
      <c r="E16" s="1">
        <v>39.0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13.0</v>
      </c>
      <c r="E17" s="1">
        <v>39.0</v>
      </c>
      <c r="F17" s="1">
        <v>40.0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72.0</v>
      </c>
      <c r="C18" s="1">
        <v>53.0</v>
      </c>
      <c r="D18" s="1">
        <v>24.0</v>
      </c>
      <c r="E18" s="1">
        <v>46.0</v>
      </c>
      <c r="F18" s="1">
        <v>20.0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12.0</v>
      </c>
      <c r="C19" s="1">
        <v>10.0</v>
      </c>
      <c r="D19" s="1">
        <v>23.0</v>
      </c>
      <c r="E19" s="1">
        <v>97.0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26.0</v>
      </c>
      <c r="C20" s="1">
        <v>17.0</v>
      </c>
      <c r="D20" s="1">
        <v>336.0</v>
      </c>
      <c r="E20" s="1">
        <v>325.0</v>
      </c>
      <c r="F20" s="1">
        <v>295.0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2.0</v>
      </c>
      <c r="C22" s="1">
        <v>77.0</v>
      </c>
      <c r="D22" s="1">
        <v>6.0</v>
      </c>
      <c r="E22" s="1">
        <v>16.0</v>
      </c>
      <c r="F22" s="1">
        <v>23.0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1.0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19.0</v>
      </c>
      <c r="C24" s="1">
        <v>43.0</v>
      </c>
      <c r="D24" s="1">
        <v>43.0</v>
      </c>
      <c r="E24" s="1">
        <v>3.0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3.0</v>
      </c>
      <c r="C25" s="1">
        <v>3.0</v>
      </c>
      <c r="D25" s="1">
        <v>5.0</v>
      </c>
      <c r="E25" s="1">
        <v>6.0</v>
      </c>
      <c r="F25" s="1">
        <v>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5.0</v>
      </c>
      <c r="C26" s="1">
        <v>6.0</v>
      </c>
      <c r="D26" s="1">
        <v>12.0</v>
      </c>
      <c r="E26" s="1">
        <v>26.0</v>
      </c>
      <c r="F26" s="1">
        <v>35.0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17.0</v>
      </c>
      <c r="C27" s="1">
        <v>29.0</v>
      </c>
      <c r="D27" s="1">
        <v>27.0</v>
      </c>
      <c r="E27" s="1">
        <v>14.0</v>
      </c>
      <c r="F27" s="1">
        <v>19.0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14.0</v>
      </c>
      <c r="E28" s="1">
        <v>1.0</v>
      </c>
      <c r="F28" s="1">
        <v>45.0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31.0</v>
      </c>
      <c r="E29" s="1">
        <v>7.0</v>
      </c>
      <c r="F29" s="1">
        <v>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5.0</v>
      </c>
      <c r="C30" s="1">
        <v>6.0</v>
      </c>
      <c r="D30" s="1">
        <v>44.0</v>
      </c>
      <c r="E30" s="1">
        <v>50.0</v>
      </c>
      <c r="F30" s="1">
        <v>60.0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47.0</v>
      </c>
      <c r="C32" s="1">
        <v>48.0</v>
      </c>
      <c r="D32" s="1">
        <v>369.0</v>
      </c>
      <c r="E32" s="1">
        <v>376.0</v>
      </c>
      <c r="F32" s="1">
        <v>390.0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-26.0</v>
      </c>
      <c r="C33" s="1">
        <v>-37.0</v>
      </c>
      <c r="D33" s="1">
        <v>-76.0</v>
      </c>
      <c r="E33" s="1">
        <v>-104.0</v>
      </c>
      <c r="F33" s="1">
        <v>-160.0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-89.0</v>
      </c>
      <c r="E34" s="1">
        <v>2.0</v>
      </c>
      <c r="F34" s="1">
        <v>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20.0</v>
      </c>
      <c r="C35" s="1">
        <v>11.0</v>
      </c>
      <c r="D35" s="1">
        <v>291.0</v>
      </c>
      <c r="E35" s="1">
        <v>274.0</v>
      </c>
      <c r="F35" s="1">
        <v>234.0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20.0</v>
      </c>
      <c r="C36" s="1">
        <v>11.0</v>
      </c>
      <c r="D36" s="1">
        <v>291.0</v>
      </c>
      <c r="E36" s="1">
        <v>274.0</v>
      </c>
      <c r="F36" s="1">
        <v>234.0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26.0</v>
      </c>
      <c r="C37" s="1">
        <v>17.0</v>
      </c>
      <c r="D37" s="1">
        <v>336.0</v>
      </c>
      <c r="E37" s="1">
        <v>325.0</v>
      </c>
      <c r="F37" s="1">
        <v>295.0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12.0</v>
      </c>
      <c r="C39" s="1">
        <v>12.0</v>
      </c>
      <c r="D39" s="1">
        <v>70.0</v>
      </c>
      <c r="E39" s="1">
        <v>72.0</v>
      </c>
      <c r="F39" s="1">
        <v>75.0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12.0</v>
      </c>
      <c r="C40" s="1">
        <v>12.0</v>
      </c>
      <c r="D40" s="1">
        <v>70.0</v>
      </c>
      <c r="E40" s="1">
        <v>71.0</v>
      </c>
      <c r="F40" s="1">
        <v>75.0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102</v>
      </c>
      <c r="C41" s="1" t="s">
        <v>103</v>
      </c>
      <c r="D41" s="1" t="s">
        <v>104</v>
      </c>
      <c r="E41" s="1" t="s">
        <v>105</v>
      </c>
      <c r="F41" s="1" t="s">
        <v>106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20.0</v>
      </c>
      <c r="C42" s="1">
        <v>10.0</v>
      </c>
      <c r="D42" s="1">
        <v>254.0</v>
      </c>
      <c r="E42" s="1">
        <v>189.0</v>
      </c>
      <c r="F42" s="1">
        <v>173.0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 t="s">
        <v>109</v>
      </c>
      <c r="C43" s="1" t="s">
        <v>110</v>
      </c>
      <c r="D43" s="1" t="s">
        <v>111</v>
      </c>
      <c r="E43" s="1" t="s">
        <v>112</v>
      </c>
      <c r="F43" s="1" t="s">
        <v>113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37.0</v>
      </c>
      <c r="C44" s="1">
        <v>1.0</v>
      </c>
      <c r="D44" s="1">
        <v>71.0</v>
      </c>
      <c r="E44" s="1">
        <v>18.0</v>
      </c>
      <c r="F44" s="1">
        <v>24.0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-21.0</v>
      </c>
      <c r="C45" s="1">
        <v>-10.0</v>
      </c>
      <c r="D45" s="1">
        <v>-281.0</v>
      </c>
      <c r="E45" s="1">
        <v>-176.0</v>
      </c>
      <c r="F45" s="1">
        <v>-142.0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3.0</v>
      </c>
      <c r="C46" s="1">
        <v>3.0</v>
      </c>
      <c r="D46" s="1">
        <v>4.0</v>
      </c>
      <c r="E46" s="1">
        <v>23.0</v>
      </c>
      <c r="F46" s="1">
        <v>56.0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20.0</v>
      </c>
      <c r="C47" s="1">
        <v>20.0</v>
      </c>
      <c r="D47" s="1">
        <v>20.0</v>
      </c>
      <c r="E47" s="1">
        <v>39.0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0.0</v>
      </c>
      <c r="C48" s="1">
        <v>3.0</v>
      </c>
      <c r="D48" s="1">
        <v>3.0</v>
      </c>
      <c r="E48" s="1">
        <v>3.0</v>
      </c>
      <c r="F48" s="1">
        <v>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56.0</v>
      </c>
      <c r="C49" s="1">
        <v>62.0</v>
      </c>
      <c r="D49" s="1">
        <v>1.0</v>
      </c>
      <c r="E49" s="1">
        <v>1.0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0.0</v>
      </c>
      <c r="C50" s="1">
        <v>0.0</v>
      </c>
      <c r="D50" s="1">
        <v>73.0</v>
      </c>
      <c r="E50" s="1">
        <v>182.0</v>
      </c>
      <c r="F50" s="1">
        <v>231.0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0.0</v>
      </c>
      <c r="C51" s="1">
        <v>0.0</v>
      </c>
      <c r="D51" s="1">
        <v>60.0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0.0</v>
      </c>
      <c r="E52" s="1">
        <v>0.0</v>
      </c>
      <c r="F52" s="1">
        <v>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31.0</v>
      </c>
      <c r="C2" s="1">
        <v>23.0</v>
      </c>
      <c r="D2" s="1">
        <v>24.0</v>
      </c>
      <c r="E2" s="1">
        <v>146.0</v>
      </c>
      <c r="F2" s="1">
        <v>225.0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31.0</v>
      </c>
      <c r="C3" s="1">
        <v>23.0</v>
      </c>
      <c r="D3" s="1">
        <v>24.0</v>
      </c>
      <c r="E3" s="1">
        <v>146.0</v>
      </c>
      <c r="F3" s="1">
        <v>225.0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26.0</v>
      </c>
      <c r="C4" s="1">
        <v>21.0</v>
      </c>
      <c r="D4" s="1">
        <v>20.0</v>
      </c>
      <c r="E4" s="1">
        <v>124.0</v>
      </c>
      <c r="F4" s="1">
        <v>183.0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4.0</v>
      </c>
      <c r="C5" s="1">
        <v>2.0</v>
      </c>
      <c r="D5" s="1">
        <v>3.0</v>
      </c>
      <c r="E5" s="1">
        <v>22.0</v>
      </c>
      <c r="F5" s="1">
        <v>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15.0</v>
      </c>
      <c r="C6" s="1">
        <v>11.0</v>
      </c>
      <c r="D6" s="1">
        <v>13.0</v>
      </c>
      <c r="E6" s="1">
        <v>67.0</v>
      </c>
      <c r="F6" s="1">
        <v>84.0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75.0</v>
      </c>
      <c r="C7" s="1">
        <v>86.0</v>
      </c>
      <c r="D7" s="1">
        <v>64.0</v>
      </c>
      <c r="E7" s="1">
        <v>5.0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16.0</v>
      </c>
      <c r="C8" s="1">
        <v>12.0</v>
      </c>
      <c r="D8" s="1">
        <v>14.0</v>
      </c>
      <c r="E8" s="1">
        <v>72.0</v>
      </c>
      <c r="F8" s="1">
        <v>89.0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-11.0</v>
      </c>
      <c r="C9" s="1">
        <v>-10.0</v>
      </c>
      <c r="D9" s="1">
        <v>-10.0</v>
      </c>
      <c r="E9" s="1">
        <v>-50.0</v>
      </c>
      <c r="F9" s="1">
        <v>-47.0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-1.0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71.0</v>
      </c>
      <c r="C11" s="1">
        <v>20.0</v>
      </c>
      <c r="D11" s="1">
        <v>29.0</v>
      </c>
      <c r="E11" s="1">
        <v>3.0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70.0</v>
      </c>
      <c r="C12" s="1">
        <v>19.0</v>
      </c>
      <c r="D12" s="1">
        <v>29.0</v>
      </c>
      <c r="E12" s="1">
        <v>3.0</v>
      </c>
      <c r="F12" s="1">
        <v>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10.0</v>
      </c>
      <c r="E13" s="1">
        <v>24.0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-10.0</v>
      </c>
      <c r="C14" s="1">
        <v>-10.0</v>
      </c>
      <c r="D14" s="1">
        <v>66.0</v>
      </c>
      <c r="E14" s="1">
        <v>-22.0</v>
      </c>
      <c r="F14" s="1">
        <v>-36.0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0.0</v>
      </c>
      <c r="D15" s="1">
        <v>-27.0</v>
      </c>
      <c r="E15" s="1">
        <v>-3.0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0.0</v>
      </c>
      <c r="C16" s="1">
        <v>0.0</v>
      </c>
      <c r="D16" s="1">
        <v>0.0</v>
      </c>
      <c r="E16" s="1">
        <v>-2.0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>
        <v>0.0</v>
      </c>
      <c r="E17" s="1">
        <v>0.0</v>
      </c>
      <c r="F17" s="1">
        <v>-20.0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0.0</v>
      </c>
      <c r="C18" s="1">
        <v>0.0</v>
      </c>
      <c r="D18" s="1">
        <v>0.0</v>
      </c>
      <c r="E18" s="1">
        <v>0.0</v>
      </c>
      <c r="F18" s="1">
        <v>-33.0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-10.0</v>
      </c>
      <c r="C19" s="1">
        <v>-10.0</v>
      </c>
      <c r="D19" s="1">
        <v>66.0</v>
      </c>
      <c r="E19" s="1">
        <v>-28.0</v>
      </c>
      <c r="F19" s="1">
        <v>-57.0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0.0</v>
      </c>
      <c r="C20" s="1">
        <v>0.0</v>
      </c>
      <c r="D20" s="1">
        <v>-10.0</v>
      </c>
      <c r="E20" s="1">
        <v>-77.0</v>
      </c>
      <c r="F20" s="1">
        <v>-1.0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-10.0</v>
      </c>
      <c r="C21" s="1">
        <v>-10.0</v>
      </c>
      <c r="D21" s="1">
        <v>77.0</v>
      </c>
      <c r="E21" s="1">
        <v>-27.0</v>
      </c>
      <c r="F21" s="1">
        <v>-56.0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-10.0</v>
      </c>
      <c r="C22" s="1">
        <v>-10.0</v>
      </c>
      <c r="D22" s="1">
        <v>77.0</v>
      </c>
      <c r="E22" s="1">
        <v>-27.0</v>
      </c>
      <c r="F22" s="1">
        <v>-56.0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-10.0</v>
      </c>
      <c r="C23" s="1">
        <v>-10.0</v>
      </c>
      <c r="D23" s="1">
        <v>77.0</v>
      </c>
      <c r="E23" s="1">
        <v>-27.0</v>
      </c>
      <c r="F23" s="1">
        <v>-56.0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0.0</v>
      </c>
      <c r="C24" s="1">
        <v>0.0</v>
      </c>
      <c r="D24" s="1">
        <v>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-10.0</v>
      </c>
      <c r="C25" s="1">
        <v>-10.0</v>
      </c>
      <c r="D25" s="1">
        <v>75.0</v>
      </c>
      <c r="E25" s="1">
        <v>-27.0</v>
      </c>
      <c r="F25" s="1">
        <v>-56.0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-10.0</v>
      </c>
      <c r="C26" s="1">
        <v>-10.0</v>
      </c>
      <c r="D26" s="1">
        <v>75.0</v>
      </c>
      <c r="E26" s="1">
        <v>-27.0</v>
      </c>
      <c r="F26" s="1">
        <v>-56.0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 t="s">
        <v>150</v>
      </c>
      <c r="C28" s="1" t="s">
        <v>151</v>
      </c>
      <c r="D28" s="1" t="s">
        <v>152</v>
      </c>
      <c r="E28" s="1" t="s">
        <v>153</v>
      </c>
      <c r="F28" s="1" t="s">
        <v>154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150</v>
      </c>
      <c r="C29" s="1" t="s">
        <v>151</v>
      </c>
      <c r="D29" s="1" t="s">
        <v>152</v>
      </c>
      <c r="E29" s="1" t="s">
        <v>153</v>
      </c>
      <c r="F29" s="1" t="s">
        <v>154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12.0</v>
      </c>
      <c r="C30" s="1">
        <v>12.0</v>
      </c>
      <c r="D30" s="1">
        <v>69.0</v>
      </c>
      <c r="E30" s="1">
        <v>71.0</v>
      </c>
      <c r="F30" s="1">
        <v>73.0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150</v>
      </c>
      <c r="C31" s="1" t="s">
        <v>151</v>
      </c>
      <c r="D31" s="1" t="s">
        <v>152</v>
      </c>
      <c r="E31" s="1" t="s">
        <v>153</v>
      </c>
      <c r="F31" s="1" t="s">
        <v>154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150</v>
      </c>
      <c r="C32" s="1" t="s">
        <v>151</v>
      </c>
      <c r="D32" s="1" t="s">
        <v>152</v>
      </c>
      <c r="E32" s="1" t="s">
        <v>153</v>
      </c>
      <c r="F32" s="1" t="s">
        <v>154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12.0</v>
      </c>
      <c r="C33" s="1">
        <v>12.0</v>
      </c>
      <c r="D33" s="1">
        <v>77.0</v>
      </c>
      <c r="E33" s="1">
        <v>71.0</v>
      </c>
      <c r="F33" s="1">
        <v>73.0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 t="s">
        <v>161</v>
      </c>
      <c r="C34" s="1" t="s">
        <v>162</v>
      </c>
      <c r="D34" s="1" t="s">
        <v>163</v>
      </c>
      <c r="E34" s="1" t="s">
        <v>164</v>
      </c>
      <c r="F34" s="1" t="s">
        <v>165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 t="s">
        <v>161</v>
      </c>
      <c r="C35" s="1" t="s">
        <v>162</v>
      </c>
      <c r="D35" s="1" t="s">
        <v>163</v>
      </c>
      <c r="E35" s="1" t="s">
        <v>164</v>
      </c>
      <c r="F35" s="1" t="s">
        <v>165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-11.0</v>
      </c>
      <c r="C37" s="1">
        <v>-9.0</v>
      </c>
      <c r="D37" s="1">
        <v>-9.0</v>
      </c>
      <c r="E37" s="1">
        <v>-44.0</v>
      </c>
      <c r="F37" s="1">
        <v>-39.0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-11.0</v>
      </c>
      <c r="C38" s="1">
        <v>-10.0</v>
      </c>
      <c r="D38" s="1">
        <v>-9.0</v>
      </c>
      <c r="E38" s="1">
        <v>-45.0</v>
      </c>
      <c r="F38" s="1">
        <v>-40.0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-11.0</v>
      </c>
      <c r="C39" s="1">
        <v>-10.0</v>
      </c>
      <c r="D39" s="1">
        <v>-10.0</v>
      </c>
      <c r="E39" s="1">
        <v>-50.0</v>
      </c>
      <c r="F39" s="1">
        <v>-47.0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-10.0</v>
      </c>
      <c r="C40" s="1">
        <v>-9.0</v>
      </c>
      <c r="D40" s="1">
        <v>-9.0</v>
      </c>
      <c r="E40" s="1">
        <v>-41.0</v>
      </c>
      <c r="F40" s="1">
        <v>-32.0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>
        <v>0.0</v>
      </c>
      <c r="C41" s="1">
        <v>0.0</v>
      </c>
      <c r="D41" s="1" t="s">
        <v>172</v>
      </c>
      <c r="E41" s="1" t="s">
        <v>173</v>
      </c>
      <c r="F41" s="1" t="s">
        <v>174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175</v>
      </c>
      <c r="B42" s="1">
        <v>0.0</v>
      </c>
      <c r="C42" s="1">
        <v>0.0</v>
      </c>
      <c r="D42" s="1">
        <v>-3.0</v>
      </c>
      <c r="E42" s="1">
        <v>-14.0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176</v>
      </c>
      <c r="B43" s="1">
        <v>0.0</v>
      </c>
      <c r="C43" s="1">
        <v>0.0</v>
      </c>
      <c r="D43" s="1">
        <v>0.0</v>
      </c>
      <c r="E43" s="1">
        <v>-62.0</v>
      </c>
      <c r="F43" s="1">
        <v>-1.0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177</v>
      </c>
      <c r="B44" s="1">
        <v>0.0</v>
      </c>
      <c r="C44" s="1">
        <v>0.0</v>
      </c>
      <c r="D44" s="1">
        <v>-3.0</v>
      </c>
      <c r="E44" s="1">
        <v>-77.0</v>
      </c>
      <c r="F44" s="1">
        <v>-1.0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178</v>
      </c>
      <c r="B45" s="1">
        <v>-6.0</v>
      </c>
      <c r="C45" s="1">
        <v>-6.0</v>
      </c>
      <c r="D45" s="1">
        <v>41.0</v>
      </c>
      <c r="E45" s="1">
        <v>-14.0</v>
      </c>
      <c r="F45" s="1">
        <v>-22.0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179</v>
      </c>
      <c r="B46" s="1">
        <v>1.0</v>
      </c>
      <c r="C46" s="1">
        <v>0.0</v>
      </c>
      <c r="D46" s="1">
        <v>1.0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181</v>
      </c>
      <c r="B48" s="1">
        <v>1.0</v>
      </c>
      <c r="C48" s="1">
        <v>87.0</v>
      </c>
      <c r="D48" s="1">
        <v>1.0</v>
      </c>
      <c r="E48" s="1">
        <v>4.0</v>
      </c>
      <c r="F48" s="1">
        <v>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182</v>
      </c>
      <c r="B49" s="1">
        <v>5.0</v>
      </c>
      <c r="C49" s="1">
        <v>2.0</v>
      </c>
      <c r="D49" s="1">
        <v>1.0</v>
      </c>
      <c r="E49" s="1">
        <v>7.0</v>
      </c>
      <c r="F49" s="1">
        <v>10.0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183</v>
      </c>
      <c r="B50" s="1">
        <v>10.0</v>
      </c>
      <c r="C50" s="1">
        <v>8.0</v>
      </c>
      <c r="D50" s="1">
        <v>12.0</v>
      </c>
      <c r="E50" s="1">
        <v>59.0</v>
      </c>
      <c r="F50" s="1">
        <v>74.0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184</v>
      </c>
      <c r="B51" s="1">
        <v>75.0</v>
      </c>
      <c r="C51" s="1">
        <v>86.0</v>
      </c>
      <c r="D51" s="1">
        <v>64.0</v>
      </c>
      <c r="E51" s="1">
        <v>5.0</v>
      </c>
      <c r="F51" s="1">
        <v>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185</v>
      </c>
      <c r="B52" s="1">
        <v>44.0</v>
      </c>
      <c r="C52" s="1">
        <v>48.0</v>
      </c>
      <c r="D52" s="1">
        <v>20.0</v>
      </c>
      <c r="E52" s="1">
        <v>2.0</v>
      </c>
      <c r="F52" s="1">
        <v>7.0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187</v>
      </c>
      <c r="B54" s="1">
        <v>0.0</v>
      </c>
      <c r="C54" s="1">
        <v>47.0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188</v>
      </c>
      <c r="B55" s="1">
        <v>3.0</v>
      </c>
      <c r="C55" s="1">
        <v>2.0</v>
      </c>
      <c r="D55" s="1">
        <v>29.0</v>
      </c>
      <c r="E55" s="1">
        <v>94.0</v>
      </c>
      <c r="F55" s="1">
        <v>73.0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189</v>
      </c>
      <c r="B56" s="1">
        <v>1.0</v>
      </c>
      <c r="C56" s="1">
        <v>0.0</v>
      </c>
      <c r="D56" s="1">
        <v>6.0</v>
      </c>
      <c r="E56" s="1">
        <v>31.0</v>
      </c>
      <c r="F56" s="1">
        <v>59.0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190</v>
      </c>
      <c r="B57" s="1">
        <v>27.0</v>
      </c>
      <c r="C57" s="1">
        <v>46.0</v>
      </c>
      <c r="D57" s="1">
        <v>2.0</v>
      </c>
      <c r="E57" s="1">
        <v>9.0</v>
      </c>
      <c r="F57" s="1">
        <v>13.0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191</v>
      </c>
      <c r="B58" s="1">
        <v>31.0</v>
      </c>
      <c r="C58" s="1">
        <v>49.0</v>
      </c>
      <c r="D58" s="1">
        <v>2.0</v>
      </c>
      <c r="E58" s="1">
        <v>10.0</v>
      </c>
      <c r="F58" s="1">
        <v>15.0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193</v>
      </c>
      <c r="B3" s="1">
        <v>0.0</v>
      </c>
      <c r="C3" s="1" t="s">
        <v>194</v>
      </c>
      <c r="D3" s="1" t="s">
        <v>195</v>
      </c>
      <c r="E3" s="1" t="s">
        <v>196</v>
      </c>
      <c r="F3" s="1" t="s">
        <v>197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198</v>
      </c>
      <c r="B4" s="1">
        <v>0.0</v>
      </c>
      <c r="C4" s="1" t="s">
        <v>199</v>
      </c>
      <c r="D4" s="1" t="s">
        <v>200</v>
      </c>
      <c r="E4" s="1" t="s">
        <v>201</v>
      </c>
      <c r="F4" s="1" t="s">
        <v>202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208</v>
      </c>
      <c r="B6" s="1">
        <v>0.0</v>
      </c>
      <c r="C6" s="1" t="s">
        <v>204</v>
      </c>
      <c r="D6" s="1" t="s">
        <v>205</v>
      </c>
      <c r="E6" s="1" t="s">
        <v>206</v>
      </c>
      <c r="F6" s="1" t="s">
        <v>207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211</v>
      </c>
      <c r="C8" s="1" t="s">
        <v>212</v>
      </c>
      <c r="D8" s="1" t="s">
        <v>213</v>
      </c>
      <c r="E8" s="1" t="s">
        <v>214</v>
      </c>
      <c r="F8" s="1" t="s">
        <v>215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 t="s">
        <v>217</v>
      </c>
      <c r="C9" s="1" t="s">
        <v>218</v>
      </c>
      <c r="D9" s="1" t="s">
        <v>219</v>
      </c>
      <c r="E9" s="1" t="s">
        <v>220</v>
      </c>
      <c r="F9" s="1" t="s">
        <v>221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222</v>
      </c>
      <c r="B10" s="1" t="s">
        <v>223</v>
      </c>
      <c r="C10" s="1" t="s">
        <v>224</v>
      </c>
      <c r="D10" s="1" t="s">
        <v>225</v>
      </c>
      <c r="E10" s="1" t="s">
        <v>226</v>
      </c>
      <c r="F10" s="1" t="s">
        <v>227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228</v>
      </c>
      <c r="B11" s="1" t="s">
        <v>229</v>
      </c>
      <c r="C11" s="1" t="s">
        <v>230</v>
      </c>
      <c r="D11" s="1" t="s">
        <v>231</v>
      </c>
      <c r="E11" s="1" t="s">
        <v>232</v>
      </c>
      <c r="F11" s="1" t="s">
        <v>233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>
        <v>-37.0</v>
      </c>
      <c r="C12" s="1" t="s">
        <v>235</v>
      </c>
      <c r="D12" s="1" t="s">
        <v>236</v>
      </c>
      <c r="E12" s="1" t="s">
        <v>237</v>
      </c>
      <c r="F12" s="1" t="s">
        <v>238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239</v>
      </c>
      <c r="B13" s="1" t="s">
        <v>240</v>
      </c>
      <c r="C13" s="1" t="s">
        <v>241</v>
      </c>
      <c r="D13" s="1" t="s">
        <v>242</v>
      </c>
      <c r="E13" s="1" t="s">
        <v>243</v>
      </c>
      <c r="F13" s="1" t="s">
        <v>244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245</v>
      </c>
      <c r="B14" s="1" t="s">
        <v>240</v>
      </c>
      <c r="C14" s="1" t="s">
        <v>241</v>
      </c>
      <c r="D14" s="1" t="s">
        <v>242</v>
      </c>
      <c r="E14" s="1" t="s">
        <v>243</v>
      </c>
      <c r="F14" s="1" t="s">
        <v>244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246</v>
      </c>
      <c r="B15" s="1" t="s">
        <v>240</v>
      </c>
      <c r="C15" s="1" t="s">
        <v>241</v>
      </c>
      <c r="D15" s="1" t="s">
        <v>247</v>
      </c>
      <c r="E15" s="1" t="s">
        <v>243</v>
      </c>
      <c r="F15" s="1" t="s">
        <v>244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248</v>
      </c>
      <c r="B16" s="1" t="s">
        <v>249</v>
      </c>
      <c r="C16" s="1" t="s">
        <v>250</v>
      </c>
      <c r="D16" s="1" t="s">
        <v>251</v>
      </c>
      <c r="E16" s="1" t="s">
        <v>200</v>
      </c>
      <c r="F16" s="1" t="s">
        <v>252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253</v>
      </c>
      <c r="B17" s="1">
        <v>0.0</v>
      </c>
      <c r="C17" s="1" t="s">
        <v>254</v>
      </c>
      <c r="D17" s="1" t="s">
        <v>255</v>
      </c>
      <c r="E17" s="1" t="s">
        <v>256</v>
      </c>
      <c r="F17" s="1" t="s">
        <v>257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258</v>
      </c>
      <c r="B18" s="1">
        <v>0.0</v>
      </c>
      <c r="C18" s="1" t="s">
        <v>259</v>
      </c>
      <c r="D18" s="1" t="s">
        <v>255</v>
      </c>
      <c r="E18" s="1" t="s">
        <v>256</v>
      </c>
      <c r="F18" s="1" t="s">
        <v>257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260</v>
      </c>
      <c r="B20" s="1">
        <v>0.0</v>
      </c>
      <c r="C20" s="1" t="s">
        <v>261</v>
      </c>
      <c r="D20" s="1" t="s">
        <v>262</v>
      </c>
      <c r="E20" s="1" t="s">
        <v>263</v>
      </c>
      <c r="F20" s="1" t="s">
        <v>264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265</v>
      </c>
      <c r="B21" s="1">
        <v>0.0</v>
      </c>
      <c r="C21" s="1" t="s">
        <v>266</v>
      </c>
      <c r="D21" s="1" t="s">
        <v>267</v>
      </c>
      <c r="E21" s="1">
        <v>13.0</v>
      </c>
      <c r="F21" s="1" t="s">
        <v>268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269</v>
      </c>
      <c r="B22" s="1">
        <v>0.0</v>
      </c>
      <c r="C22" s="1" t="s">
        <v>270</v>
      </c>
      <c r="D22" s="1" t="s">
        <v>271</v>
      </c>
      <c r="E22" s="1" t="s">
        <v>272</v>
      </c>
      <c r="F22" s="1" t="s">
        <v>273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274</v>
      </c>
      <c r="B23" s="1">
        <v>0.0</v>
      </c>
      <c r="C23" s="1" t="s">
        <v>275</v>
      </c>
      <c r="D23" s="1" t="s">
        <v>276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 t="s">
        <v>279</v>
      </c>
      <c r="C25" s="1" t="s">
        <v>280</v>
      </c>
      <c r="D25" s="1" t="s">
        <v>281</v>
      </c>
      <c r="E25" s="1" t="s">
        <v>282</v>
      </c>
      <c r="F25" s="1" t="s">
        <v>283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284</v>
      </c>
      <c r="B26" s="1" t="s">
        <v>285</v>
      </c>
      <c r="C26" s="1" t="s">
        <v>286</v>
      </c>
      <c r="D26" s="1" t="s">
        <v>287</v>
      </c>
      <c r="E26" s="1" t="s">
        <v>288</v>
      </c>
      <c r="F26" s="1" t="s">
        <v>289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290</v>
      </c>
      <c r="B27" s="1" t="s">
        <v>291</v>
      </c>
      <c r="C27" s="1" t="s">
        <v>292</v>
      </c>
      <c r="D27" s="1" t="s">
        <v>293</v>
      </c>
      <c r="E27" s="1" t="s">
        <v>294</v>
      </c>
      <c r="F27" s="1" t="s">
        <v>295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296</v>
      </c>
      <c r="B28" s="1">
        <v>0.0</v>
      </c>
      <c r="C28" s="1" t="s">
        <v>297</v>
      </c>
      <c r="D28" s="1" t="s">
        <v>298</v>
      </c>
      <c r="E28" s="1" t="s">
        <v>299</v>
      </c>
      <c r="F28" s="1" t="s">
        <v>300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301</v>
      </c>
      <c r="B29" s="1">
        <v>0.0</v>
      </c>
      <c r="C29" s="1" t="s">
        <v>302</v>
      </c>
      <c r="D29" s="1" t="s">
        <v>303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304</v>
      </c>
      <c r="B30" s="1">
        <v>0.0</v>
      </c>
      <c r="C30" s="1" t="s">
        <v>305</v>
      </c>
      <c r="D30" s="1" t="s">
        <v>306</v>
      </c>
      <c r="E30" s="1" t="s">
        <v>307</v>
      </c>
      <c r="F30" s="1" t="s">
        <v>308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309</v>
      </c>
      <c r="B31" s="1">
        <v>0.0</v>
      </c>
      <c r="C31" s="1" t="s">
        <v>310</v>
      </c>
      <c r="D31" s="1" t="s">
        <v>311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 t="s">
        <v>314</v>
      </c>
      <c r="C33" s="1" t="s">
        <v>315</v>
      </c>
      <c r="D33" s="1" t="s">
        <v>316</v>
      </c>
      <c r="E33" s="1" t="s">
        <v>317</v>
      </c>
      <c r="F33" s="1" t="s">
        <v>318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319</v>
      </c>
      <c r="B34" s="1" t="s">
        <v>320</v>
      </c>
      <c r="C34" s="1" t="s">
        <v>321</v>
      </c>
      <c r="D34" s="1" t="s">
        <v>316</v>
      </c>
      <c r="E34" s="1" t="s">
        <v>322</v>
      </c>
      <c r="F34" s="1" t="s">
        <v>323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324</v>
      </c>
      <c r="B35" s="1" t="s">
        <v>110</v>
      </c>
      <c r="C35" s="1" t="s">
        <v>112</v>
      </c>
      <c r="D35" s="1" t="s">
        <v>325</v>
      </c>
      <c r="E35" s="1" t="s">
        <v>326</v>
      </c>
      <c r="F35" s="1" t="s">
        <v>327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328</v>
      </c>
      <c r="B36" s="1" t="s">
        <v>329</v>
      </c>
      <c r="C36" s="1" t="s">
        <v>330</v>
      </c>
      <c r="D36" s="1" t="s">
        <v>325</v>
      </c>
      <c r="E36" s="1" t="s">
        <v>331</v>
      </c>
      <c r="F36" s="1" t="s">
        <v>332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333</v>
      </c>
      <c r="B37" s="1" t="s">
        <v>334</v>
      </c>
      <c r="C37" s="1" t="s">
        <v>335</v>
      </c>
      <c r="D37" s="1" t="s">
        <v>336</v>
      </c>
      <c r="E37" s="1" t="s">
        <v>337</v>
      </c>
      <c r="F37" s="1" t="s">
        <v>338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339</v>
      </c>
      <c r="B38" s="1" t="s">
        <v>340</v>
      </c>
      <c r="C38" s="1">
        <v>-1.0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341</v>
      </c>
      <c r="B39" s="1">
        <v>-708.0</v>
      </c>
      <c r="C39" s="1">
        <v>0.0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342</v>
      </c>
      <c r="B40" s="1" t="s">
        <v>343</v>
      </c>
      <c r="C40" s="1">
        <v>0.0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344</v>
      </c>
      <c r="B41" s="1" t="s">
        <v>345</v>
      </c>
      <c r="C41" s="1" t="s">
        <v>164</v>
      </c>
      <c r="D41" s="1" t="s">
        <v>346</v>
      </c>
      <c r="E41" s="1" t="s">
        <v>347</v>
      </c>
      <c r="F41" s="1" t="s">
        <v>348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349</v>
      </c>
      <c r="B42" s="1" t="s">
        <v>350</v>
      </c>
      <c r="C42" s="1" t="s">
        <v>351</v>
      </c>
      <c r="D42" s="1" t="s">
        <v>352</v>
      </c>
      <c r="E42" s="1" t="s">
        <v>353</v>
      </c>
      <c r="F42" s="1" t="s">
        <v>354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355</v>
      </c>
      <c r="B43" s="1" t="s">
        <v>345</v>
      </c>
      <c r="C43" s="1" t="s">
        <v>356</v>
      </c>
      <c r="D43" s="1" t="s">
        <v>346</v>
      </c>
      <c r="E43" s="1" t="s">
        <v>357</v>
      </c>
      <c r="F43" s="1" t="s">
        <v>358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359</v>
      </c>
      <c r="B44" s="1" t="s">
        <v>360</v>
      </c>
      <c r="C44" s="1" t="s">
        <v>261</v>
      </c>
      <c r="D44" s="1">
        <v>7.0</v>
      </c>
      <c r="E44" s="1" t="s">
        <v>104</v>
      </c>
      <c r="F44" s="1" t="s">
        <v>361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363</v>
      </c>
      <c r="B46" s="1">
        <v>0.0</v>
      </c>
      <c r="C46" s="1" t="s">
        <v>364</v>
      </c>
      <c r="D46" s="1" t="s">
        <v>365</v>
      </c>
      <c r="E46" s="1" t="s">
        <v>366</v>
      </c>
      <c r="F46" s="1" t="s">
        <v>367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368</v>
      </c>
      <c r="B47" s="1">
        <v>0.0</v>
      </c>
      <c r="C47" s="1" t="s">
        <v>369</v>
      </c>
      <c r="D47" s="1" t="s">
        <v>370</v>
      </c>
      <c r="E47" s="1" t="s">
        <v>371</v>
      </c>
      <c r="F47" s="1" t="s">
        <v>372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373</v>
      </c>
      <c r="B48" s="1">
        <v>0.0</v>
      </c>
      <c r="C48" s="1" t="s">
        <v>374</v>
      </c>
      <c r="D48" s="1" t="s">
        <v>375</v>
      </c>
      <c r="E48" s="1" t="s">
        <v>376</v>
      </c>
      <c r="F48" s="1" t="s">
        <v>377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378</v>
      </c>
      <c r="B49" s="1">
        <v>0.0</v>
      </c>
      <c r="C49" s="1" t="s">
        <v>379</v>
      </c>
      <c r="D49" s="1" t="s">
        <v>380</v>
      </c>
      <c r="E49" s="1" t="s">
        <v>381</v>
      </c>
      <c r="F49" s="1" t="s">
        <v>252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382</v>
      </c>
      <c r="B50" s="1">
        <v>0.0</v>
      </c>
      <c r="C50" s="1" t="s">
        <v>383</v>
      </c>
      <c r="D50" s="1" t="s">
        <v>384</v>
      </c>
      <c r="E50" s="1" t="s">
        <v>385</v>
      </c>
      <c r="F50" s="1" t="s">
        <v>386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387</v>
      </c>
      <c r="B51" s="1">
        <v>0.0</v>
      </c>
      <c r="C51" s="1" t="s">
        <v>388</v>
      </c>
      <c r="D51" s="1" t="s">
        <v>389</v>
      </c>
      <c r="E51" s="1" t="s">
        <v>390</v>
      </c>
      <c r="F51" s="1" t="s">
        <v>391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392</v>
      </c>
      <c r="B52" s="1">
        <v>0.0</v>
      </c>
      <c r="C52" s="1" t="s">
        <v>388</v>
      </c>
      <c r="D52" s="1" t="s">
        <v>389</v>
      </c>
      <c r="E52" s="1" t="s">
        <v>390</v>
      </c>
      <c r="F52" s="1" t="s">
        <v>391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393</v>
      </c>
      <c r="B53" s="1">
        <v>0.0</v>
      </c>
      <c r="C53" s="1" t="s">
        <v>388</v>
      </c>
      <c r="D53" s="1" t="s">
        <v>394</v>
      </c>
      <c r="E53" s="1" t="s">
        <v>395</v>
      </c>
      <c r="F53" s="1" t="s">
        <v>396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397</v>
      </c>
      <c r="B54" s="1">
        <v>0.0</v>
      </c>
      <c r="C54" s="1" t="s">
        <v>257</v>
      </c>
      <c r="D54" s="1" t="s">
        <v>398</v>
      </c>
      <c r="E54" s="1" t="s">
        <v>399</v>
      </c>
      <c r="F54" s="1" t="s">
        <v>400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401</v>
      </c>
      <c r="B55" s="1">
        <v>0.0</v>
      </c>
      <c r="C55" s="1" t="s">
        <v>402</v>
      </c>
      <c r="D55" s="1" t="s">
        <v>403</v>
      </c>
      <c r="E55" s="1" t="s">
        <v>404</v>
      </c>
      <c r="F55" s="1" t="s">
        <v>405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406</v>
      </c>
      <c r="B56" s="1">
        <v>0.0</v>
      </c>
      <c r="C56" s="1" t="s">
        <v>407</v>
      </c>
      <c r="D56" s="1" t="s">
        <v>408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409</v>
      </c>
      <c r="B57" s="1">
        <v>0.0</v>
      </c>
      <c r="C57" s="1" t="s">
        <v>410</v>
      </c>
      <c r="D57" s="1" t="s">
        <v>411</v>
      </c>
      <c r="E57" s="1" t="s">
        <v>412</v>
      </c>
      <c r="F57" s="1" t="s">
        <v>413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414</v>
      </c>
      <c r="B58" s="1">
        <v>0.0</v>
      </c>
      <c r="C58" s="1" t="s">
        <v>415</v>
      </c>
      <c r="D58" s="1">
        <v>0.0</v>
      </c>
      <c r="E58" s="1" t="s">
        <v>416</v>
      </c>
      <c r="F58" s="1" t="s">
        <v>417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418</v>
      </c>
      <c r="B59" s="1">
        <v>0.0</v>
      </c>
      <c r="C59" s="1" t="s">
        <v>419</v>
      </c>
      <c r="D59" s="1">
        <v>0.0</v>
      </c>
      <c r="E59" s="1" t="s">
        <v>420</v>
      </c>
      <c r="F59" s="1" t="s">
        <v>421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422</v>
      </c>
      <c r="B60" s="1">
        <v>0.0</v>
      </c>
      <c r="C60" s="1" t="s">
        <v>423</v>
      </c>
      <c r="D60" s="1">
        <v>0.0</v>
      </c>
      <c r="E60" s="1" t="s">
        <v>424</v>
      </c>
      <c r="F60" s="1" t="s">
        <v>425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426</v>
      </c>
      <c r="B61" s="1">
        <v>0.0</v>
      </c>
      <c r="C61" s="1" t="s">
        <v>427</v>
      </c>
      <c r="D61" s="1" t="s">
        <v>428</v>
      </c>
      <c r="E61" s="1" t="s">
        <v>429</v>
      </c>
      <c r="F61" s="1" t="s">
        <v>430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431</v>
      </c>
      <c r="B62" s="1">
        <v>0.0</v>
      </c>
      <c r="C62" s="1" t="s">
        <v>432</v>
      </c>
      <c r="D62" s="1" t="s">
        <v>433</v>
      </c>
      <c r="E62" s="1" t="s">
        <v>434</v>
      </c>
      <c r="F62" s="1" t="s">
        <v>435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436</v>
      </c>
      <c r="B63" s="1">
        <v>0.0</v>
      </c>
      <c r="C63" s="1">
        <v>0.0</v>
      </c>
      <c r="D63" s="1" t="s">
        <v>437</v>
      </c>
      <c r="E63" s="1">
        <v>0.0</v>
      </c>
      <c r="F63" s="1" t="s">
        <v>438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439</v>
      </c>
      <c r="B64" s="1">
        <v>0.0</v>
      </c>
      <c r="C64" s="1">
        <v>0.0</v>
      </c>
      <c r="D64" s="1" t="s">
        <v>437</v>
      </c>
      <c r="E64" s="1">
        <v>0.0</v>
      </c>
      <c r="F64" s="1" t="s">
        <v>438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441</v>
      </c>
      <c r="B66" s="1">
        <v>0.0</v>
      </c>
      <c r="C66" s="1">
        <v>0.0</v>
      </c>
      <c r="D66" s="1" t="s">
        <v>442</v>
      </c>
      <c r="E66" s="1">
        <v>0.0</v>
      </c>
      <c r="F66" s="1" t="s">
        <v>443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444</v>
      </c>
      <c r="B67" s="1">
        <v>0.0</v>
      </c>
      <c r="C67" s="1">
        <v>0.0</v>
      </c>
      <c r="D67" s="1" t="s">
        <v>445</v>
      </c>
      <c r="E67" s="1">
        <v>0.0</v>
      </c>
      <c r="F67" s="1" t="s">
        <v>446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447</v>
      </c>
      <c r="B68" s="1">
        <v>0.0</v>
      </c>
      <c r="C68" s="1">
        <v>0.0</v>
      </c>
      <c r="D68" s="1" t="s">
        <v>448</v>
      </c>
      <c r="E68" s="1">
        <v>0.0</v>
      </c>
      <c r="F68" s="1" t="s">
        <v>449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450</v>
      </c>
      <c r="B69" s="1">
        <v>0.0</v>
      </c>
      <c r="C69" s="1">
        <v>0.0</v>
      </c>
      <c r="D69" s="1" t="s">
        <v>451</v>
      </c>
      <c r="E69" s="1">
        <v>0.0</v>
      </c>
      <c r="F69" s="1" t="s">
        <v>452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453</v>
      </c>
      <c r="B70" s="1">
        <v>0.0</v>
      </c>
      <c r="C70" s="1">
        <v>0.0</v>
      </c>
      <c r="D70" s="1" t="s">
        <v>454</v>
      </c>
      <c r="E70" s="1">
        <v>0.0</v>
      </c>
      <c r="F70" s="1" t="s">
        <v>455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456</v>
      </c>
      <c r="B71" s="1">
        <v>0.0</v>
      </c>
      <c r="C71" s="1">
        <v>0.0</v>
      </c>
      <c r="D71" s="1" t="s">
        <v>457</v>
      </c>
      <c r="E71" s="1">
        <v>0.0</v>
      </c>
      <c r="F71" s="1" t="s">
        <v>458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459</v>
      </c>
      <c r="B72" s="1">
        <v>0.0</v>
      </c>
      <c r="C72" s="1">
        <v>0.0</v>
      </c>
      <c r="D72" s="1" t="s">
        <v>457</v>
      </c>
      <c r="E72" s="1">
        <v>0.0</v>
      </c>
      <c r="F72" s="1" t="s">
        <v>458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460</v>
      </c>
      <c r="B73" s="1">
        <v>0.0</v>
      </c>
      <c r="C73" s="1">
        <v>0.0</v>
      </c>
      <c r="D73" s="1" t="s">
        <v>461</v>
      </c>
      <c r="E73" s="1">
        <v>0.0</v>
      </c>
      <c r="F73" s="1" t="s">
        <v>462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463</v>
      </c>
      <c r="B74" s="1">
        <v>0.0</v>
      </c>
      <c r="C74" s="1">
        <v>0.0</v>
      </c>
      <c r="D74" s="1" t="s">
        <v>464</v>
      </c>
      <c r="E74" s="1">
        <v>0.0</v>
      </c>
      <c r="F74" s="1" t="s">
        <v>465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466</v>
      </c>
      <c r="B75" s="1">
        <v>0.0</v>
      </c>
      <c r="C75" s="1">
        <v>0.0</v>
      </c>
      <c r="D75" s="1" t="s">
        <v>467</v>
      </c>
      <c r="E75" s="1">
        <v>0.0</v>
      </c>
      <c r="F75" s="1" t="s">
        <v>468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469</v>
      </c>
      <c r="B76" s="1">
        <v>0.0</v>
      </c>
      <c r="C76" s="1">
        <v>0.0</v>
      </c>
      <c r="D76" s="1" t="s">
        <v>470</v>
      </c>
      <c r="E76" s="1">
        <v>0.0</v>
      </c>
      <c r="F76" s="1">
        <v>0.0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471</v>
      </c>
      <c r="B77" s="1">
        <v>0.0</v>
      </c>
      <c r="C77" s="1">
        <v>0.0</v>
      </c>
      <c r="D77" s="1" t="s">
        <v>472</v>
      </c>
      <c r="E77" s="1">
        <v>0.0</v>
      </c>
      <c r="F77" s="1" t="s">
        <v>473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474</v>
      </c>
      <c r="B78" s="1">
        <v>0.0</v>
      </c>
      <c r="C78" s="1">
        <v>0.0</v>
      </c>
      <c r="D78" s="1" t="s">
        <v>475</v>
      </c>
      <c r="E78" s="1">
        <v>0.0</v>
      </c>
      <c r="F78" s="1" t="s">
        <v>476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477</v>
      </c>
      <c r="B79" s="1">
        <v>0.0</v>
      </c>
      <c r="C79" s="1">
        <v>0.0</v>
      </c>
      <c r="D79" s="1" t="s">
        <v>478</v>
      </c>
      <c r="E79" s="1">
        <v>0.0</v>
      </c>
      <c r="F79" s="1" t="s">
        <v>479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480</v>
      </c>
      <c r="B80" s="1">
        <v>0.0</v>
      </c>
      <c r="C80" s="1">
        <v>0.0</v>
      </c>
      <c r="D80" s="1" t="s">
        <v>481</v>
      </c>
      <c r="E80" s="1">
        <v>0.0</v>
      </c>
      <c r="F80" s="1" t="s">
        <v>482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483</v>
      </c>
      <c r="B81" s="1">
        <v>0.0</v>
      </c>
      <c r="C81" s="1">
        <v>0.0</v>
      </c>
      <c r="D81" s="1" t="s">
        <v>484</v>
      </c>
      <c r="E81" s="1">
        <v>0.0</v>
      </c>
      <c r="F81" s="1" t="s">
        <v>485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486</v>
      </c>
      <c r="B82" s="1">
        <v>0.0</v>
      </c>
      <c r="C82" s="1">
        <v>0.0</v>
      </c>
      <c r="D82" s="1" t="s">
        <v>487</v>
      </c>
      <c r="E82" s="1">
        <v>0.0</v>
      </c>
      <c r="F82" s="1" t="s">
        <v>488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489</v>
      </c>
      <c r="C1" s="1" t="s">
        <v>490</v>
      </c>
      <c r="D1" s="1" t="s">
        <v>491</v>
      </c>
      <c r="E1" s="1" t="s">
        <v>492</v>
      </c>
      <c r="F1" s="1" t="s">
        <v>493</v>
      </c>
      <c r="G1" s="1" t="s">
        <v>494</v>
      </c>
      <c r="H1" s="1" t="s">
        <v>495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496</v>
      </c>
      <c r="B2" s="1" t="s">
        <v>497</v>
      </c>
      <c r="C2" s="1" t="s">
        <v>498</v>
      </c>
      <c r="D2" s="1" t="s">
        <v>499</v>
      </c>
      <c r="E2" s="1" t="s">
        <v>500</v>
      </c>
      <c r="F2" s="1" t="s">
        <v>501</v>
      </c>
      <c r="G2" s="1" t="s">
        <v>501</v>
      </c>
      <c r="H2" s="1" t="s">
        <v>502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503</v>
      </c>
      <c r="B3" s="1" t="s">
        <v>502</v>
      </c>
      <c r="C3" s="1" t="s">
        <v>504</v>
      </c>
      <c r="D3" s="1" t="s">
        <v>505</v>
      </c>
      <c r="E3" s="1" t="s">
        <v>506</v>
      </c>
      <c r="F3" s="1" t="s">
        <v>507</v>
      </c>
      <c r="G3" s="1" t="s">
        <v>508</v>
      </c>
      <c r="H3" s="1" t="s">
        <v>502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509</v>
      </c>
      <c r="B4" s="1" t="s">
        <v>497</v>
      </c>
      <c r="C4" s="1" t="s">
        <v>498</v>
      </c>
      <c r="D4" s="1" t="s">
        <v>510</v>
      </c>
      <c r="E4" s="1" t="s">
        <v>511</v>
      </c>
      <c r="F4" s="1" t="s">
        <v>512</v>
      </c>
      <c r="G4" s="1" t="s">
        <v>513</v>
      </c>
      <c r="H4" s="1" t="s">
        <v>514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503</v>
      </c>
      <c r="B5" s="1" t="s">
        <v>502</v>
      </c>
      <c r="C5" s="1" t="s">
        <v>504</v>
      </c>
      <c r="D5" s="1" t="s">
        <v>515</v>
      </c>
      <c r="E5" s="1" t="s">
        <v>516</v>
      </c>
      <c r="F5" s="1" t="s">
        <v>517</v>
      </c>
      <c r="G5" s="1" t="s">
        <v>518</v>
      </c>
      <c r="H5" s="1" t="s">
        <v>519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520</v>
      </c>
      <c r="B6" s="1" t="s">
        <v>502</v>
      </c>
      <c r="C6" s="1" t="s">
        <v>502</v>
      </c>
      <c r="D6" s="1" t="s">
        <v>521</v>
      </c>
      <c r="E6" s="1" t="s">
        <v>522</v>
      </c>
      <c r="F6" s="1" t="s">
        <v>523</v>
      </c>
      <c r="G6" s="1" t="s">
        <v>524</v>
      </c>
      <c r="H6" s="1" t="s">
        <v>525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526</v>
      </c>
      <c r="B7" s="1" t="s">
        <v>502</v>
      </c>
      <c r="C7" s="1" t="s">
        <v>502</v>
      </c>
      <c r="D7" s="1" t="s">
        <v>527</v>
      </c>
      <c r="E7" s="1" t="s">
        <v>528</v>
      </c>
      <c r="F7" s="1" t="s">
        <v>529</v>
      </c>
      <c r="G7" s="1" t="s">
        <v>530</v>
      </c>
      <c r="H7" s="1" t="s">
        <v>531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532</v>
      </c>
      <c r="B8" s="1" t="s">
        <v>502</v>
      </c>
      <c r="C8" s="1" t="s">
        <v>502</v>
      </c>
      <c r="D8" s="1" t="s">
        <v>502</v>
      </c>
      <c r="E8" s="1" t="s">
        <v>533</v>
      </c>
      <c r="F8" s="1" t="s">
        <v>534</v>
      </c>
      <c r="G8" s="1" t="s">
        <v>535</v>
      </c>
      <c r="H8" s="1" t="s">
        <v>536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537</v>
      </c>
      <c r="B9" s="1" t="s">
        <v>538</v>
      </c>
      <c r="C9" s="1" t="s">
        <v>539</v>
      </c>
      <c r="D9" s="1" t="s">
        <v>540</v>
      </c>
      <c r="E9" s="1" t="s">
        <v>541</v>
      </c>
      <c r="F9" s="1" t="s">
        <v>542</v>
      </c>
      <c r="G9" s="1" t="s">
        <v>543</v>
      </c>
      <c r="H9" s="1" t="s">
        <v>544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545</v>
      </c>
      <c r="B10" s="1" t="s">
        <v>538</v>
      </c>
      <c r="C10" s="1" t="s">
        <v>539</v>
      </c>
      <c r="D10" s="1" t="s">
        <v>546</v>
      </c>
      <c r="E10" s="1" t="s">
        <v>528</v>
      </c>
      <c r="F10" s="1" t="s">
        <v>527</v>
      </c>
      <c r="G10" s="1" t="s">
        <v>547</v>
      </c>
      <c r="H10" s="1" t="s">
        <v>548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549</v>
      </c>
      <c r="B11" s="1" t="s">
        <v>502</v>
      </c>
      <c r="C11" s="1" t="s">
        <v>502</v>
      </c>
      <c r="D11" s="1" t="s">
        <v>550</v>
      </c>
      <c r="E11" s="1" t="s">
        <v>551</v>
      </c>
      <c r="F11" s="1" t="s">
        <v>552</v>
      </c>
      <c r="G11" s="1" t="s">
        <v>553</v>
      </c>
      <c r="H11" s="1" t="s">
        <v>554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555</v>
      </c>
      <c r="B12" s="1" t="s">
        <v>502</v>
      </c>
      <c r="C12" s="1" t="s">
        <v>502</v>
      </c>
      <c r="D12" s="1" t="s">
        <v>556</v>
      </c>
      <c r="E12" s="1" t="s">
        <v>557</v>
      </c>
      <c r="F12" s="1" t="s">
        <v>558</v>
      </c>
      <c r="G12" s="1" t="s">
        <v>559</v>
      </c>
      <c r="H12" s="1" t="s">
        <v>560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561</v>
      </c>
      <c r="B13" s="1" t="s">
        <v>502</v>
      </c>
      <c r="C13" s="1" t="s">
        <v>502</v>
      </c>
      <c r="D13" s="1" t="s">
        <v>562</v>
      </c>
      <c r="E13" s="1" t="s">
        <v>563</v>
      </c>
      <c r="F13" s="1" t="s">
        <v>564</v>
      </c>
      <c r="G13" s="1" t="s">
        <v>565</v>
      </c>
      <c r="H13" s="1" t="s">
        <v>566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567</v>
      </c>
      <c r="B14" s="1" t="s">
        <v>502</v>
      </c>
      <c r="C14" s="1" t="s">
        <v>502</v>
      </c>
      <c r="D14" s="1" t="s">
        <v>568</v>
      </c>
      <c r="E14" s="1" t="s">
        <v>569</v>
      </c>
      <c r="F14" s="1" t="s">
        <v>570</v>
      </c>
      <c r="G14" s="1" t="s">
        <v>571</v>
      </c>
      <c r="H14" s="1" t="s">
        <v>572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573</v>
      </c>
      <c r="B15" s="1" t="s">
        <v>502</v>
      </c>
      <c r="C15" s="1" t="s">
        <v>502</v>
      </c>
      <c r="D15" s="1" t="s">
        <v>502</v>
      </c>
      <c r="E15" s="1" t="s">
        <v>502</v>
      </c>
      <c r="F15" s="1" t="s">
        <v>502</v>
      </c>
      <c r="G15" s="1" t="s">
        <v>502</v>
      </c>
      <c r="H15" s="1" t="s">
        <v>502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574</v>
      </c>
      <c r="B16" s="1" t="s">
        <v>502</v>
      </c>
      <c r="C16" s="1" t="s">
        <v>502</v>
      </c>
      <c r="D16" s="1" t="s">
        <v>502</v>
      </c>
      <c r="E16" s="1" t="s">
        <v>502</v>
      </c>
      <c r="F16" s="1" t="s">
        <v>502</v>
      </c>
      <c r="G16" s="1" t="s">
        <v>502</v>
      </c>
      <c r="H16" s="1" t="s">
        <v>502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575</v>
      </c>
      <c r="B17" s="1" t="s">
        <v>502</v>
      </c>
      <c r="C17" s="1" t="s">
        <v>502</v>
      </c>
      <c r="D17" s="1" t="s">
        <v>153</v>
      </c>
      <c r="E17" s="1" t="s">
        <v>154</v>
      </c>
      <c r="F17" s="1" t="s">
        <v>576</v>
      </c>
      <c r="G17" s="1" t="s">
        <v>577</v>
      </c>
      <c r="H17" s="1" t="s">
        <v>578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579</v>
      </c>
      <c r="B18" s="1" t="s">
        <v>502</v>
      </c>
      <c r="C18" s="1" t="s">
        <v>502</v>
      </c>
      <c r="D18" s="1" t="s">
        <v>502</v>
      </c>
      <c r="E18" s="1" t="s">
        <v>502</v>
      </c>
      <c r="F18" s="1" t="s">
        <v>502</v>
      </c>
      <c r="G18" s="1" t="s">
        <v>502</v>
      </c>
      <c r="H18" s="1" t="s">
        <v>502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580</v>
      </c>
      <c r="B19" s="1" t="s">
        <v>581</v>
      </c>
      <c r="C19" s="1" t="s">
        <v>582</v>
      </c>
      <c r="D19" s="1" t="s">
        <v>583</v>
      </c>
      <c r="E19" s="1" t="s">
        <v>584</v>
      </c>
      <c r="F19" s="1" t="s">
        <v>585</v>
      </c>
      <c r="G19" s="1" t="s">
        <v>586</v>
      </c>
      <c r="H19" s="1" t="s">
        <v>587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588</v>
      </c>
      <c r="B20" s="1" t="s">
        <v>502</v>
      </c>
      <c r="C20" s="1" t="s">
        <v>502</v>
      </c>
      <c r="D20" s="1" t="s">
        <v>589</v>
      </c>
      <c r="E20" s="1" t="s">
        <v>590</v>
      </c>
      <c r="F20" s="1" t="s">
        <v>591</v>
      </c>
      <c r="G20" s="1" t="s">
        <v>592</v>
      </c>
      <c r="H20" s="1" t="s">
        <v>593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594</v>
      </c>
      <c r="B21" s="1" t="s">
        <v>502</v>
      </c>
      <c r="C21" s="1" t="s">
        <v>502</v>
      </c>
      <c r="D21" s="1" t="s">
        <v>595</v>
      </c>
      <c r="E21" s="1" t="s">
        <v>596</v>
      </c>
      <c r="F21" s="1" t="s">
        <v>597</v>
      </c>
      <c r="G21" s="1" t="s">
        <v>598</v>
      </c>
      <c r="H21" s="1" t="s">
        <v>599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600</v>
      </c>
      <c r="B22" s="1" t="s">
        <v>601</v>
      </c>
      <c r="C22" s="1" t="s">
        <v>502</v>
      </c>
      <c r="D22" s="1" t="s">
        <v>602</v>
      </c>
      <c r="E22" s="1" t="s">
        <v>603</v>
      </c>
      <c r="F22" s="1" t="s">
        <v>604</v>
      </c>
      <c r="G22" s="1" t="s">
        <v>605</v>
      </c>
      <c r="H22" s="1" t="s">
        <v>606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607</v>
      </c>
      <c r="B23" s="1" t="s">
        <v>502</v>
      </c>
      <c r="C23" s="1" t="s">
        <v>502</v>
      </c>
      <c r="D23" s="1" t="s">
        <v>608</v>
      </c>
      <c r="E23" s="1" t="s">
        <v>609</v>
      </c>
      <c r="F23" s="1" t="s">
        <v>610</v>
      </c>
      <c r="G23" s="1" t="s">
        <v>611</v>
      </c>
      <c r="H23" s="1" t="s">
        <v>612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613</v>
      </c>
      <c r="B24" s="1" t="s">
        <v>614</v>
      </c>
      <c r="C24" s="1" t="s">
        <v>615</v>
      </c>
      <c r="D24" s="1" t="s">
        <v>616</v>
      </c>
      <c r="E24" s="1" t="s">
        <v>617</v>
      </c>
      <c r="F24" s="1" t="s">
        <v>618</v>
      </c>
      <c r="G24" s="1" t="s">
        <v>618</v>
      </c>
      <c r="H24" s="1" t="s">
        <v>618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619</v>
      </c>
      <c r="B25" s="1" t="s">
        <v>620</v>
      </c>
      <c r="C25" s="1" t="s">
        <v>621</v>
      </c>
      <c r="D25" s="1" t="s">
        <v>622</v>
      </c>
      <c r="E25" s="1" t="s">
        <v>623</v>
      </c>
      <c r="F25" s="1" t="s">
        <v>624</v>
      </c>
      <c r="G25" s="1" t="s">
        <v>624</v>
      </c>
      <c r="H25" s="1" t="s">
        <v>502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625</v>
      </c>
      <c r="B26" s="1" t="s">
        <v>626</v>
      </c>
      <c r="C26" s="1" t="s">
        <v>627</v>
      </c>
      <c r="D26" s="1" t="s">
        <v>628</v>
      </c>
      <c r="E26" s="1" t="s">
        <v>629</v>
      </c>
      <c r="F26" s="1" t="s">
        <v>502</v>
      </c>
      <c r="G26" s="1" t="s">
        <v>502</v>
      </c>
      <c r="H26" s="1" t="s">
        <v>502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630</v>
      </c>
      <c r="B2" s="1" t="s">
        <v>631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632</v>
      </c>
      <c r="B3" s="1" t="s">
        <v>633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634</v>
      </c>
      <c r="B4" s="1" t="s">
        <v>635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636</v>
      </c>
      <c r="B5" s="1" t="s">
        <v>637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638</v>
      </c>
      <c r="B6" s="1" t="s">
        <v>639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641</v>
      </c>
      <c r="B8" s="1" t="s">
        <v>642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643</v>
      </c>
      <c r="B9" s="4" t="s">
        <v>644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645</v>
      </c>
      <c r="B10" s="1" t="s">
        <v>646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647</v>
      </c>
      <c r="B11" s="1" t="s">
        <v>648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649</v>
      </c>
      <c r="B12" s="1" t="s">
        <v>646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650</v>
      </c>
      <c r="B13" s="1" t="s">
        <v>651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652</v>
      </c>
      <c r="B14" s="1" t="s">
        <v>653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654</v>
      </c>
      <c r="B15" s="1" t="s">
        <v>651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655</v>
      </c>
      <c r="B16" s="1" t="s">
        <v>656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657</v>
      </c>
      <c r="B17" s="1">
        <v>231.0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658</v>
      </c>
      <c r="B18" s="1" t="s">
        <v>659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660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661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664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667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668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669</v>
      </c>
      <c r="B28" s="1">
        <v>4.15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670</v>
      </c>
      <c r="B29" s="1">
        <v>4.1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671</v>
      </c>
      <c r="B30" s="1">
        <v>3.76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672</v>
      </c>
      <c r="B31" s="1">
        <v>4.18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673</v>
      </c>
      <c r="B32" s="1">
        <v>4.15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674</v>
      </c>
      <c r="B33" s="1">
        <v>4.1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675</v>
      </c>
      <c r="B34" s="1">
        <v>3.76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676</v>
      </c>
      <c r="B35" s="1">
        <v>4.18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677</v>
      </c>
      <c r="B36" s="1">
        <v>-0.21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678</v>
      </c>
      <c r="B37" s="1">
        <v>-22.692171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679</v>
      </c>
      <c r="B38" s="1">
        <v>1150268.0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680</v>
      </c>
      <c r="B39" s="1">
        <v>1150268.0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681</v>
      </c>
      <c r="B40" s="1">
        <v>990662.0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682</v>
      </c>
      <c r="B41" s="1">
        <v>1016080.0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683</v>
      </c>
      <c r="B42" s="1">
        <v>1016080.0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684</v>
      </c>
      <c r="B43" s="1">
        <v>3.81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685</v>
      </c>
      <c r="B44" s="1">
        <v>3.89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686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687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688</v>
      </c>
      <c r="B47" s="1">
        <v>2.99159488E8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689</v>
      </c>
      <c r="B48" s="1">
        <v>2.45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690</v>
      </c>
      <c r="B49" s="1">
        <v>5.17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691</v>
      </c>
      <c r="B50" s="1">
        <v>4.454562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692</v>
      </c>
      <c r="B51" s="1">
        <v>4.0012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693</v>
      </c>
      <c r="B52" s="1">
        <v>3.4622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694</v>
      </c>
      <c r="B53" s="1" t="s">
        <v>695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696</v>
      </c>
      <c r="B54" s="1">
        <v>-1.0934142E7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697</v>
      </c>
      <c r="B55" s="1">
        <v>-0.54973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698</v>
      </c>
      <c r="B56" s="1">
        <v>4.524515E7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699</v>
      </c>
      <c r="B57" s="1">
        <v>7.8314E7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700</v>
      </c>
      <c r="B58" s="1">
        <v>3023908.0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701</v>
      </c>
      <c r="B59" s="1">
        <v>3396318.0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704</v>
      </c>
      <c r="B62" s="1">
        <v>0.038599998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705</v>
      </c>
      <c r="B63" s="1">
        <v>0.08672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706</v>
      </c>
      <c r="B64" s="1">
        <v>0.74415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707</v>
      </c>
      <c r="B65" s="1">
        <v>2.1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708</v>
      </c>
      <c r="B66" s="1">
        <v>0.0602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709</v>
      </c>
      <c r="B67" s="1">
        <v>7.8314E7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710</v>
      </c>
      <c r="B68" s="1">
        <v>4.177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711</v>
      </c>
      <c r="B69" s="1">
        <v>0.91453195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712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713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714</v>
      </c>
      <c r="B72" s="1">
        <v>1.6409088E9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715</v>
      </c>
      <c r="B73" s="1">
        <v>-3.6919E7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716</v>
      </c>
      <c r="B74" s="1">
        <v>-0.69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717</v>
      </c>
      <c r="B75" s="1">
        <v>-0.3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718</v>
      </c>
      <c r="B76" s="1">
        <v>-0.163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719</v>
      </c>
      <c r="B77" s="1">
        <v>0.355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720</v>
      </c>
      <c r="B78" s="1">
        <v>0.35943055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721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722</v>
      </c>
      <c r="B80" s="1" t="s">
        <v>723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724</v>
      </c>
      <c r="B81" s="1" t="s">
        <v>725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726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727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728</v>
      </c>
      <c r="B84" s="1" t="s">
        <v>729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730</v>
      </c>
      <c r="B85" s="1" t="s">
        <v>729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731</v>
      </c>
      <c r="B86" s="1">
        <v>1.5729642E9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732</v>
      </c>
      <c r="B87" s="1" t="s">
        <v>733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734</v>
      </c>
      <c r="B88" s="1" t="s">
        <v>735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736</v>
      </c>
      <c r="B89" s="1" t="s">
        <v>737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738</v>
      </c>
      <c r="B90" s="1" t="s">
        <v>739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741</v>
      </c>
      <c r="B92" s="1">
        <v>3.82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742</v>
      </c>
      <c r="B93" s="1">
        <v>13.5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743</v>
      </c>
      <c r="B94" s="1">
        <v>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744</v>
      </c>
      <c r="B95" s="1">
        <v>7.375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745</v>
      </c>
      <c r="B96" s="1">
        <v>5.5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746</v>
      </c>
      <c r="B97" s="1" t="s">
        <v>747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748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749</v>
      </c>
      <c r="B99" s="1">
        <v>2.81968992E8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750</v>
      </c>
      <c r="B100" s="1">
        <v>3.985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751</v>
      </c>
      <c r="B101" s="1">
        <v>-3.0815E7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752</v>
      </c>
      <c r="B102" s="1">
        <v>716000.0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753</v>
      </c>
      <c r="B103" s="1">
        <v>22.492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754</v>
      </c>
      <c r="B104" s="1">
        <v>23.073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755</v>
      </c>
      <c r="B105" s="1">
        <v>6.7158E7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756</v>
      </c>
      <c r="B106" s="1">
        <v>0.246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757</v>
      </c>
      <c r="B107" s="1">
        <v>1.244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758</v>
      </c>
      <c r="B108" s="1">
        <v>-0.11289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759</v>
      </c>
      <c r="B109" s="1">
        <v>-0.24500999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760</v>
      </c>
      <c r="B110" s="1">
        <v>-2.4524124E7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761</v>
      </c>
      <c r="B111" s="1">
        <v>-2.1629E7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762</v>
      </c>
      <c r="B112" s="1">
        <v>2.083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763</v>
      </c>
      <c r="B113" s="1">
        <v>0.19604999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764</v>
      </c>
      <c r="B114" s="1">
        <v>-0.45883998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765</v>
      </c>
      <c r="B115" s="1">
        <v>-0.42798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766</v>
      </c>
      <c r="B116" s="1" t="s">
        <v>695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767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-7.0</v>
      </c>
      <c r="D3" s="1">
        <v>-9.0</v>
      </c>
      <c r="E3" s="1">
        <v>-16.0</v>
      </c>
      <c r="F3" s="1">
        <v>-15.0</v>
      </c>
      <c r="G3" s="1">
        <f>IF(F3*FORECAST(G2,B3:F3,B2:F2)&gt;0,FORECAST(G2,B3:F3,B2:F2),F3)*$X$1</f>
        <v>-21.1</v>
      </c>
      <c r="H3" s="1">
        <f>IF(G3*FORECAST(H2,B3:G3,B2:G2)&gt;0,FORECAST(H2,B3:G3,B2:G2),G3)*$X$1</f>
        <v>-25</v>
      </c>
      <c r="I3" s="1">
        <f>IF(H3*FORECAST(I2,B3:H3,B2:H2)&gt;0,FORECAST(I2,B3:H3,B2:H2),H3)*$X$1</f>
        <v>-28.9</v>
      </c>
      <c r="J3" s="1">
        <f>IF(I3*FORECAST(J2,B3:I3,B2:I2)&gt;0,FORECAST(J2,B3:I3,B2:I2),I3)*$X$1</f>
        <v>-32.8</v>
      </c>
      <c r="K3" s="1">
        <f>IF(J3*FORECAST(K2,B3:J3,B2:J2)&gt;0,FORECAST(K2,B3:J3,B2:J2),J3)*$X$1</f>
        <v>-36.7</v>
      </c>
      <c r="L3" s="1">
        <f>IF(K3*FORECAST(L2,B3:K3,B2:K2)&gt;0,FORECAST(L2,B3:K3,B2:K2),K3)*$X$1</f>
        <v>-40.6</v>
      </c>
      <c r="M3" s="1">
        <f>IF(L3*FORECAST(M2,B3:L3,B2:L2)&gt;0,FORECAST(M2,B3:L3,B2:L2),L3)*$X$1</f>
        <v>-44.5</v>
      </c>
      <c r="N3" s="5">
        <f>IF(M3*FORECAST(N2,B3:M3,B2:M2)&gt;0,FORECAST(N2,B3:M3,B2:M2),M3)*$X$1</f>
        <v>-48.4</v>
      </c>
      <c r="O3" s="5">
        <f>IF(N3*FORECAST(O2,B3:N3,B2:N2)&gt;0,FORECAST(O2,B3:N3,B2:N2),N3)*$X$1</f>
        <v>-52.3</v>
      </c>
      <c r="P3" s="5">
        <f>IF(O3*FORECAST(P2,B3:O3,B2:O2)&gt;0,FORECAST(P2,B3:O3,B2:O2),O3)*$X$1</f>
        <v>-56.2</v>
      </c>
      <c r="Q3" s="5">
        <f>IF(P3*FORECAST(Q2,B3:P3,B2:P2)&gt;0,FORECAST(Q2,B3:P3,B2:P2),P3)*$X$1</f>
        <v>-60.1</v>
      </c>
      <c r="R3" s="5">
        <f>IF(Q3*FORECAST(R2,B3:Q3,B2:Q2)&gt;0,FORECAST(R2,B3:Q3,B2:Q2),Q3)*$X$1</f>
        <v>-64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-21.0</v>
      </c>
      <c r="C4" s="1">
        <v>-10.0</v>
      </c>
      <c r="D4" s="1">
        <v>-281.0</v>
      </c>
      <c r="E4" s="1">
        <v>-176.0</v>
      </c>
      <c r="F4" s="1">
        <v>-142.0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768</v>
      </c>
      <c r="B5" s="1">
        <v>12.0</v>
      </c>
      <c r="C5" s="1">
        <v>12.0</v>
      </c>
      <c r="D5" s="1">
        <v>77.0</v>
      </c>
      <c r="E5" s="1">
        <v>71.0</v>
      </c>
      <c r="F5" s="1">
        <v>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769</v>
      </c>
      <c r="L7" s="1">
        <f>IF(R3*FORECAST(R2,B3:R3,B2:R2)&gt;0,FORECAST(R2,B3:R3,B2:R2),Q3)*$X$1 * (1+0.02)/(0.0853999999999999-0.02)</f>
        <v>-998.1651376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770</v>
      </c>
      <c r="L8" s="6">
        <f t="array" ref="L8">NPV(0.0853999999999999,H3:R3)</f>
        <v>-287.5942916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771</v>
      </c>
      <c r="L9" s="6">
        <f t="array" ref="L9">NPV(0.0853999999999999,H16:R16)</f>
        <v>-405.2419605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772</v>
      </c>
      <c r="L10" s="6">
        <f>L8 + L9</f>
        <v>-692.8362521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773</v>
      </c>
      <c r="L12" s="6">
        <f>L10 - L11</f>
        <v>-550.8362521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774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-7.545702084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(1+0.02)/(0.0853999999999999-0.02)</f>
        <v>-998.1651376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-10.0</v>
      </c>
      <c r="C3" s="1">
        <v>-10.0</v>
      </c>
      <c r="D3" s="1">
        <v>77.0</v>
      </c>
      <c r="E3" s="1">
        <v>-27.0</v>
      </c>
      <c r="F3" s="1">
        <v>-56.0</v>
      </c>
      <c r="G3" s="1">
        <f>IF(F3*FORECAST(G2,B3:F3,B2:F2)&gt;0,FORECAST(G2,B3:F3,B2:F2),F3)*$X$1</f>
        <v>-37.9</v>
      </c>
      <c r="H3" s="1">
        <f>IF(G3*FORECAST(H2,B3:G3,B2:G2)&gt;0,FORECAST(H2,B3:G3,B2:G2),G3)*$X$1</f>
        <v>-48.8</v>
      </c>
      <c r="I3" s="1">
        <f>IF(H3*FORECAST(I2,B3:H3,B2:H2)&gt;0,FORECAST(I2,B3:H3,B2:H2),H3)*$X$1</f>
        <v>-59.7</v>
      </c>
      <c r="J3" s="1">
        <f>IF(I3*FORECAST(J2,B3:I3,B2:I2)&gt;0,FORECAST(J2,B3:I3,B2:I2),I3)*$X$1</f>
        <v>-70.6</v>
      </c>
      <c r="K3" s="1">
        <f>IF(J3*FORECAST(K2,B3:J3,B2:J2)&gt;0,FORECAST(K2,B3:J3,B2:J2),J3)*$X$1</f>
        <v>-81.5</v>
      </c>
      <c r="L3" s="1">
        <f>IF(K3*FORECAST(L2,B3:K3,B2:K2)&gt;0,FORECAST(L2,B3:K3,B2:K2),K3)*$X$1</f>
        <v>-92.4</v>
      </c>
      <c r="M3" s="1">
        <f>IF(L3*FORECAST(M2,B3:L3,B2:L2)&gt;0,FORECAST(M2,B3:L3,B2:L2),L3)*$X$1</f>
        <v>-103.3</v>
      </c>
      <c r="N3" s="5">
        <f>IF(M3*FORECAST(N2,B3:M3,B2:M2)&gt;0,FORECAST(N2,B3:M3,B2:M2),M3)*$X$1</f>
        <v>-114.2</v>
      </c>
      <c r="O3" s="5">
        <f>IF(N3*FORECAST(O2,B3:N3,B2:N2)&gt;0,FORECAST(O2,B3:N3,B2:N2),N3)*$X$1</f>
        <v>-125.1</v>
      </c>
      <c r="P3" s="5">
        <f>IF(O3*FORECAST(P2,B3:O3,B2:O2)&gt;0,FORECAST(P2,B3:O3,B2:O2),O3)*$X$1</f>
        <v>-136</v>
      </c>
      <c r="Q3" s="5">
        <f>IF(P3*FORECAST(Q2,B3:P3,B2:P2)&gt;0,FORECAST(Q2,B3:P3,B2:P2),P3)*$X$1</f>
        <v>-146.9</v>
      </c>
      <c r="R3" s="5">
        <f>IF(Q3*FORECAST(R2,B3:Q3,B2:Q2)&gt;0,FORECAST(R2,B3:Q3,B2:Q2),Q3)*$X$1</f>
        <v>-157.8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-21.0</v>
      </c>
      <c r="C4" s="1">
        <v>-10.0</v>
      </c>
      <c r="D4" s="1">
        <v>-281.0</v>
      </c>
      <c r="E4" s="1">
        <v>-176.0</v>
      </c>
      <c r="F4" s="1">
        <v>-142.0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768</v>
      </c>
      <c r="B5" s="1">
        <v>12.0</v>
      </c>
      <c r="C5" s="1">
        <v>12.0</v>
      </c>
      <c r="D5" s="1">
        <v>77.0</v>
      </c>
      <c r="E5" s="1">
        <v>71.0</v>
      </c>
      <c r="F5" s="1">
        <v>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769</v>
      </c>
      <c r="L7" s="1">
        <f>IF(R3*FORECAST(R2,B3:R3,B2:R2)&gt;0,FORECAST(R2,B3:R3,B2:R2),Q3)*$X$1 * (1+0.02)/(0.0853999999999999-0.02)</f>
        <v>-2461.100917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770</v>
      </c>
      <c r="L8" s="6">
        <f t="array" ref="L8">NPV(0.0853999999999999,H3:R3)</f>
        <v>-657.2209961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771</v>
      </c>
      <c r="L9" s="6">
        <f t="array" ref="L9">NPV(0.0853999999999999,H16:R16)</f>
        <v>-999.1747089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772</v>
      </c>
      <c r="L10" s="6">
        <f>L8 + L9</f>
        <v>-1656.395705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773</v>
      </c>
      <c r="L12" s="6">
        <f>L10 - L11</f>
        <v>-1514.395705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774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-20.74514664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(1+0.02)/(0.0853999999999999-0.02)</f>
        <v>-2461.100917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