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<sst xmlns="http://schemas.openxmlformats.org/spreadsheetml/2006/main" count="676" uniqueCount="573">
  <si>
    <t>ticker</t>
  </si>
  <si>
    <t>MNY</t>
  </si>
  <si>
    <t>nombre</t>
  </si>
  <si>
    <t>MONEYHERO LIMITED</t>
  </si>
  <si>
    <t>empresa</t>
  </si>
  <si>
    <t>Internet Services</t>
  </si>
  <si>
    <t>Open</t>
  </si>
  <si>
    <t>Target Price</t>
  </si>
  <si>
    <t>Upside</t>
  </si>
  <si>
    <t>346.18%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</si>
  <si>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</si>
  <si>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</si>
  <si>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</si>
  <si>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</si>
  <si>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</si>
  <si>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</si>
  <si>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</si>
  <si>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</si>
  <si>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-137.50%</t>
  </si>
  <si>
    <t>Total Assets Growth</t>
  </si>
  <si>
    <t>-12.50%</t>
  </si>
  <si>
    <t>Net Property, Plant and Equipment Growth</t>
  </si>
  <si>
    <t>8300.00%</t>
  </si>
  <si>
    <t>EBITDA Growth</t>
  </si>
  <si>
    <t>-117.33%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</si>
  <si>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</si>
  <si>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</si>
  <si>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</si>
  <si>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</si>
  <si>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</si>
  <si>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</si>
  <si>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</si>
  <si>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</si>
  <si>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</si>
  <si>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</si>
  <si>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</si>
  <si>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</si>
  <si>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</si>
  <si>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</si>
  <si>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</si>
  <si>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</si>
  <si>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</si>
  <si>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</si>
  <si>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</si>
  <si>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</si>
  <si>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</si>
  <si>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</si>
  <si>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</si>
  <si>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</si>
  <si>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</si>
  <si>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</si>
  <si>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</si>
  <si>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</si>
  <si>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</si>
  <si>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</si>
  <si>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</si>
  <si>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</si>
  <si>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</si>
  <si>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</si>
  <si>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</si>
  <si>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</si>
  <si>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</si>
  <si>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</si>
  <si>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</si>
  <si>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</si>
  <si>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</si>
  <si>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</si>
  <si>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</si>
  <si>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</si>
  <si>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</si>
  <si>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</si>
  <si>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</si>
  <si>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</si>
  <si>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</si>
  <si>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</si>
  <si>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</si>
  <si>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</si>
  <si>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</si>
  <si>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</si>
  <si>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</si>
  <si>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</si>
  <si>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</si>
  <si>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</si>
  <si>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</si>
  <si>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</si>
  <si>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</si>
  <si>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</si>
  <si>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</si>
  <si>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</si>
  <si>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</si>
  <si>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</si>
  <si>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</si>
  <si>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</si>
  <si>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</si>
  <si>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</si>
  <si>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</si>
  <si>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</si>
  <si>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</si>
  <si>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</si>
  <si>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</si>
  <si>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</si>
  <si>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</si>
  <si>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</si>
  <si>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</si>
  <si>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</si>
  <si>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11.53</t>
  </si>
  <si>
    <t>10.14</t>
  </si>
  <si>
    <t>2.05</t>
  </si>
  <si>
    <t>Tangible Book Value</t>
  </si>
  <si>
    <t>Tangible Book Value Per Share</t>
  </si>
  <si>
    <t>2.97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</si>
  <si>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</si>
  <si>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</si>
  <si>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</si>
  <si>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</si>
  <si>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</si>
  <si>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</si>
  <si>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</si>
  <si>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</si>
  <si>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</si>
  <si>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</si>
  <si>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</si>
  <si>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</si>
  <si>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</si>
  <si>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</si>
  <si>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</si>
  <si>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</si>
  <si>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</si>
  <si>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</si>
  <si>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</si>
  <si>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</si>
  <si>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</si>
  <si>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</si>
  <si>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</si>
  <si>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</si>
  <si>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</si>
  <si>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</si>
  <si>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</si>
  <si>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</si>
  <si>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</si>
  <si>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</si>
  <si>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</si>
  <si>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</si>
  <si>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</si>
  <si>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</si>
  <si>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-31.69</t>
  </si>
  <si>
    <t>-17.92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</si>
  <si>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</si>
  <si>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</si>
  <si>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</si>
  <si>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</si>
  <si>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</si>
  <si>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</si>
  <si>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-27.53</t>
  </si>
  <si>
    <t>-17.57</t>
  </si>
  <si>
    <t>-10.99</t>
  </si>
  <si>
    <t>Normalized Diluted EPS</t>
  </si>
  <si>
    <t>EBITDA</t>
  </si>
  <si>
    <t>EBITA</t>
  </si>
  <si>
    <t>EBIT</t>
  </si>
  <si>
    <t>EBITDAR</t>
  </si>
  <si>
    <t>Effective Tax Rate - (Ratio)</t>
  </si>
  <si>
    <t>0.12</t>
  </si>
  <si>
    <t>0.51</t>
  </si>
  <si>
    <t>-0.04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</si>
  <si>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</si>
  <si>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</si>
  <si>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</si>
  <si>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</si>
  <si>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</si>
  <si>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</si>
  <si>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</si>
  <si>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</si>
  <si>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</si>
  <si>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</si>
  <si>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</si>
  <si>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</si>
  <si>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</si>
  <si>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</si>
  <si>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</si>
  <si>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</si>
  <si>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</si>
  <si>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</si>
  <si>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-32.9</t>
  </si>
  <si>
    <t>-65.95</t>
  </si>
  <si>
    <t>Return on Total Capital</t>
  </si>
  <si>
    <t>-78.75</t>
  </si>
  <si>
    <t>-112.58</t>
  </si>
  <si>
    <t>Return On Equity %</t>
  </si>
  <si>
    <t>-413.32</t>
  </si>
  <si>
    <t>-363.73</t>
  </si>
  <si>
    <t>Return on Common Equity</t>
  </si>
  <si>
    <t>Margin Analysis</t>
  </si>
  <si>
    <t>Gross Profit Margin %</t>
  </si>
  <si>
    <t>3.27</t>
  </si>
  <si>
    <t>-1.13</t>
  </si>
  <si>
    <t>14.64</t>
  </si>
  <si>
    <t>SG&amp;A Margin</t>
  </si>
  <si>
    <t>46.35</t>
  </si>
  <si>
    <t>45.57</t>
  </si>
  <si>
    <t>48.82</t>
  </si>
  <si>
    <t>EBITDA Margin %</t>
  </si>
  <si>
    <t>-42.23</t>
  </si>
  <si>
    <t>-45.95</t>
  </si>
  <si>
    <t>EBITA Margin %</t>
  </si>
  <si>
    <t>-42.77</t>
  </si>
  <si>
    <t>-46.43</t>
  </si>
  <si>
    <t>-117.27</t>
  </si>
  <si>
    <t>EBIT Margin %</t>
  </si>
  <si>
    <t>-43.08</t>
  </si>
  <si>
    <t>-46.71</t>
  </si>
  <si>
    <t>Income From Continuing Operations Margin %</t>
  </si>
  <si>
    <t>-49.98</t>
  </si>
  <si>
    <t>-72.57</t>
  </si>
  <si>
    <t>-213.96</t>
  </si>
  <si>
    <t>Net Income Margin %</t>
  </si>
  <si>
    <t>Net Avail. For Common Margin %</t>
  </si>
  <si>
    <t>Normalized Net Income Margin</t>
  </si>
  <si>
    <t>-31.28</t>
  </si>
  <si>
    <t>-40.24</t>
  </si>
  <si>
    <t>-131.27</t>
  </si>
  <si>
    <t>Levered Free Cash Flow Margin</t>
  </si>
  <si>
    <t>9.28</t>
  </si>
  <si>
    <t>-10.76</t>
  </si>
  <si>
    <t>Unlevered Free Cash Flow Margin</t>
  </si>
  <si>
    <t>16.44</t>
  </si>
  <si>
    <t>3.98</t>
  </si>
  <si>
    <t>Asset Turnover</t>
  </si>
  <si>
    <t>1.13</t>
  </si>
  <si>
    <t>0.9</t>
  </si>
  <si>
    <t>Fixed Assets Turnover</t>
  </si>
  <si>
    <t>71.27</t>
  </si>
  <si>
    <t>87.11</t>
  </si>
  <si>
    <t>Receivables Turnover (Average Receivables)</t>
  </si>
  <si>
    <t>3.04</t>
  </si>
  <si>
    <t>2.98</t>
  </si>
  <si>
    <t>Short Term Liquidity</t>
  </si>
  <si>
    <t>Current Ratio</t>
  </si>
  <si>
    <t>0.86</t>
  </si>
  <si>
    <t>1.25</t>
  </si>
  <si>
    <t>Quick Ratio</t>
  </si>
  <si>
    <t>0.81</t>
  </si>
  <si>
    <t>1.2</t>
  </si>
  <si>
    <t>2.89</t>
  </si>
  <si>
    <t>Operating Cash Flow to Current Liabilities</t>
  </si>
  <si>
    <t>-0.33</t>
  </si>
  <si>
    <t>-0.37</t>
  </si>
  <si>
    <t>-0.48</t>
  </si>
  <si>
    <t>Days Sales Outstanding (Average Receivables)</t>
  </si>
  <si>
    <t>120.05</t>
  </si>
  <si>
    <t>122.36</t>
  </si>
  <si>
    <t>Average Days Payable Outstanding</t>
  </si>
  <si>
    <t>86.93</t>
  </si>
  <si>
    <t>107.32</t>
  </si>
  <si>
    <t>Long Term Solvency</t>
  </si>
  <si>
    <t>Total Debt/Equity</t>
  </si>
  <si>
    <t>210.49</t>
  </si>
  <si>
    <t>60.24</t>
  </si>
  <si>
    <t>0.77</t>
  </si>
  <si>
    <t>Total Debt / Total Capital</t>
  </si>
  <si>
    <t>67.79</t>
  </si>
  <si>
    <t>37.59</t>
  </si>
  <si>
    <t>0.76</t>
  </si>
  <si>
    <t>LT Debt/Equity</t>
  </si>
  <si>
    <t>0.05</t>
  </si>
  <si>
    <t>57.12</t>
  </si>
  <si>
    <t>0.04</t>
  </si>
  <si>
    <t>Long-Term Debt / Total Capital</t>
  </si>
  <si>
    <t>0.02</t>
  </si>
  <si>
    <t>35.65</t>
  </si>
  <si>
    <t>Total Liabilities / Total Assets</t>
  </si>
  <si>
    <t>85.7</t>
  </si>
  <si>
    <t>75.38</t>
  </si>
  <si>
    <t>31.26</t>
  </si>
  <si>
    <t>EBIT / Interest Expense</t>
  </si>
  <si>
    <t>-15.68</t>
  </si>
  <si>
    <t>-4.08</t>
  </si>
  <si>
    <t>-4.97</t>
  </si>
  <si>
    <t>EBITDA / Interest Expense</t>
  </si>
  <si>
    <t>-14.91</t>
  </si>
  <si>
    <t>-3.9</t>
  </si>
  <si>
    <t>-4.92</t>
  </si>
  <si>
    <t>(EBITDA - Capex) / Interest Expense</t>
  </si>
  <si>
    <t>-15.08</t>
  </si>
  <si>
    <t>-3.94</t>
  </si>
  <si>
    <t>-4.93</t>
  </si>
  <si>
    <t>Total Debt / EBITDA</t>
  </si>
  <si>
    <t>-0.67</t>
  </si>
  <si>
    <t>-0.31</t>
  </si>
  <si>
    <t>-0.01</t>
  </si>
  <si>
    <t>Net Debt / EBITDA</t>
  </si>
  <si>
    <t>-0.25</t>
  </si>
  <si>
    <t>0.54</t>
  </si>
  <si>
    <t>0.74</t>
  </si>
  <si>
    <t>Total Debt / (EBITDA - Capex)</t>
  </si>
  <si>
    <t>Net Debt / (EBITDA - Capex)</t>
  </si>
  <si>
    <t>-0.24</t>
  </si>
  <si>
    <t>0.53</t>
  </si>
  <si>
    <t>Growth Over Prior Year</t>
  </si>
  <si>
    <t>Total Revenues, 1 Yr. Growth %</t>
  </si>
  <si>
    <t>10.1</t>
  </si>
  <si>
    <t>18.4</t>
  </si>
  <si>
    <t>Gross Profit, 1 Yr. Growth %</t>
  </si>
  <si>
    <t>-138.18</t>
  </si>
  <si>
    <t>EBITDA, 1 Yr. Growth %</t>
  </si>
  <si>
    <t>19.79</t>
  </si>
  <si>
    <t>208.73</t>
  </si>
  <si>
    <t>EBITA, 1 Yr. Growth %</t>
  </si>
  <si>
    <t>19.51</t>
  </si>
  <si>
    <t>206.16</t>
  </si>
  <si>
    <t>EBIT, 1 Yr. Growth %</t>
  </si>
  <si>
    <t>19.35</t>
  </si>
  <si>
    <t>204.32</t>
  </si>
  <si>
    <t>Earnings From Cont. Operations, 1 Yr. Growth %</t>
  </si>
  <si>
    <t>59.84</t>
  </si>
  <si>
    <t>249.1</t>
  </si>
  <si>
    <t>Net Income, 1 Yr. Growth %</t>
  </si>
  <si>
    <t>Normalized Net Income, 1 Yr. Growth %</t>
  </si>
  <si>
    <t>41.63</t>
  </si>
  <si>
    <t>285.09</t>
  </si>
  <si>
    <t>Diluted EPS Before Extra, 1 Yr. Growth %</t>
  </si>
  <si>
    <t>-27.97</t>
  </si>
  <si>
    <t>-82.51</t>
  </si>
  <si>
    <t>Accounts Receivable, 1 Yr. Growth %</t>
  </si>
  <si>
    <t>-13.21</t>
  </si>
  <si>
    <t>59.72</t>
  </si>
  <si>
    <t>Net Property, Plant and Equip., 1 Yr. Growth %</t>
  </si>
  <si>
    <t>27.63</t>
  </si>
  <si>
    <t>-27.22</t>
  </si>
  <si>
    <t>Total Assets, 1 Yr. Growth %</t>
  </si>
  <si>
    <t>13.42</t>
  </si>
  <si>
    <t>79.06</t>
  </si>
  <si>
    <t>Tangible Book Value, 1 Yr. Growth %</t>
  </si>
  <si>
    <t>657.23</t>
  </si>
  <si>
    <t>399.84</t>
  </si>
  <si>
    <t>Common Equity, 1 Yr. Growth %</t>
  </si>
  <si>
    <t>95.27</t>
  </si>
  <si>
    <t>Cash From Operations, 1 Yr. Growth %</t>
  </si>
  <si>
    <t>1.56</t>
  </si>
  <si>
    <t>16.66</t>
  </si>
  <si>
    <t>Capital Expenditures, 1 Yr. Growth %</t>
  </si>
  <si>
    <t>-9.55</t>
  </si>
  <si>
    <t>-53.97</t>
  </si>
  <si>
    <t>Levered Free Cash Flow, 1 Yr. Growth %</t>
  </si>
  <si>
    <t>-243.72</t>
  </si>
  <si>
    <t>Unlevered Free Cash Flow, 1 Yr. Growth %</t>
  </si>
  <si>
    <t>-70.59</t>
  </si>
  <si>
    <t>Compound Annual Growth Rate Over Two Years</t>
  </si>
  <si>
    <t>Total Revenues, 2 Yr. CAGR %</t>
  </si>
  <si>
    <t>14.18</t>
  </si>
  <si>
    <t>Gross Profit, 2 Yr. CAGR %</t>
  </si>
  <si>
    <t>119.64</t>
  </si>
  <si>
    <t>EBITDA, 2 Yr. CAGR %</t>
  </si>
  <si>
    <t>102.05</t>
  </si>
  <si>
    <t>EBITA, 2 Yr. CAGR %</t>
  </si>
  <si>
    <t>100.83</t>
  </si>
  <si>
    <t>EBIT, 2 Yr. CAGR %</t>
  </si>
  <si>
    <t>89.89</t>
  </si>
  <si>
    <t>Earnings From Cont. Operations, 2 Yr. CAGR %</t>
  </si>
  <si>
    <t>136.22</t>
  </si>
  <si>
    <t>Net Income, 2 Yr. CAGR %</t>
  </si>
  <si>
    <t>Normalized Net Income, 2 Yr. CAGR %</t>
  </si>
  <si>
    <t>133.9</t>
  </si>
  <si>
    <t>Diluted EPS Before Extra, 2 Yr. CAGR %</t>
  </si>
  <si>
    <t>-64.63</t>
  </si>
  <si>
    <t>Accounts Receivable, 2 Yr. CAGR %</t>
  </si>
  <si>
    <t>17.74</t>
  </si>
  <si>
    <t>Net Property, Plant and Equip., 2 Yr. CAGR %</t>
  </si>
  <si>
    <t>-3.62</t>
  </si>
  <si>
    <t>Total Assets, 2 Yr. CAGR %</t>
  </si>
  <si>
    <t>42.51</t>
  </si>
  <si>
    <t>Tangible Book Value, 2 Yr. CAGR %</t>
  </si>
  <si>
    <t>515.22</t>
  </si>
  <si>
    <t>Common Equity, 2 Yr. CAGR %</t>
  </si>
  <si>
    <t>212.42</t>
  </si>
  <si>
    <t>Cash From Operations, 2 Yr. CAGR %</t>
  </si>
  <si>
    <t>8.85</t>
  </si>
  <si>
    <t>Capital Expenditures, 2 Yr. CAGR %</t>
  </si>
  <si>
    <t>-35.48</t>
  </si>
  <si>
    <t>2023</t>
  </si>
  <si>
    <t>2024</t>
  </si>
  <si>
    <t>2025</t>
  </si>
  <si>
    <t>2026</t>
  </si>
  <si>
    <t>Capitalization
                                    1</t>
  </si>
  <si>
    <t>66.28</t>
  </si>
  <si>
    <t>46.95</t>
  </si>
  <si>
    <t>-</t>
  </si>
  <si>
    <t>Change</t>
  </si>
  <si>
    <t>-29.17%</t>
  </si>
  <si>
    <t>0%</t>
  </si>
  <si>
    <t>Enterprise Value (EV)
                                    1</t>
  </si>
  <si>
    <t>-6.653</t>
  </si>
  <si>
    <t>-12.45</t>
  </si>
  <si>
    <t>-110.04%</t>
  </si>
  <si>
    <t>-0%</t>
  </si>
  <si>
    <t>87.18%</t>
  </si>
  <si>
    <t>P/E ratio</t>
  </si>
  <si>
    <t>-2.57x</t>
  </si>
  <si>
    <t>-37.7x</t>
  </si>
  <si>
    <t>113x</t>
  </si>
  <si>
    <t>PBR</t>
  </si>
  <si>
    <t>PEG</t>
  </si>
  <si>
    <t>0.4x</t>
  </si>
  <si>
    <t>-1x</t>
  </si>
  <si>
    <t>Capitalization / Revenue</t>
  </si>
  <si>
    <t>0.46x</t>
  </si>
  <si>
    <t>0.37x</t>
  </si>
  <si>
    <t>0.3x</t>
  </si>
  <si>
    <t>EV / Revenue</t>
  </si>
  <si>
    <t>-0.07x</t>
  </si>
  <si>
    <t>-0.05x</t>
  </si>
  <si>
    <t>-0.08x</t>
  </si>
  <si>
    <t>EV / EBITDA</t>
  </si>
  <si>
    <t>0.25x</t>
  </si>
  <si>
    <t>0.91x</t>
  </si>
  <si>
    <t>-2.71x</t>
  </si>
  <si>
    <t>EV / EBIT</t>
  </si>
  <si>
    <t>0.22x</t>
  </si>
  <si>
    <t>0.59x</t>
  </si>
  <si>
    <t>249x</t>
  </si>
  <si>
    <t>EV / FCF</t>
  </si>
  <si>
    <t>1.55x</t>
  </si>
  <si>
    <t>-1.16x</t>
  </si>
  <si>
    <t>FCF Yield</t>
  </si>
  <si>
    <t>464%</t>
  </si>
  <si>
    <t>64.6%</t>
  </si>
  <si>
    <t>-85.9%</t>
  </si>
  <si>
    <t>Dividend per Share
                                    2</t>
  </si>
  <si>
    <t>Rate of return</t>
  </si>
  <si>
    <t>EPS
                                    2</t>
  </si>
  <si>
    <t>-0.44</t>
  </si>
  <si>
    <t>-0.03</t>
  </si>
  <si>
    <t>0.01</t>
  </si>
  <si>
    <t>Distribution rate</t>
  </si>
  <si>
    <t>Net sales
                                    1</t>
  </si>
  <si>
    <t>101.2</t>
  </si>
  <si>
    <t>126.9</t>
  </si>
  <si>
    <t>156.8</t>
  </si>
  <si>
    <t>EBITDA
                                    1</t>
  </si>
  <si>
    <t>-26.55</t>
  </si>
  <si>
    <t>-7.3</t>
  </si>
  <si>
    <t>4.6</t>
  </si>
  <si>
    <t>EBIT
                                    1</t>
  </si>
  <si>
    <t>-30</t>
  </si>
  <si>
    <t>-11.2</t>
  </si>
  <si>
    <t>-0.05</t>
  </si>
  <si>
    <t>Net income
                                    1</t>
  </si>
  <si>
    <t>-172.6</t>
  </si>
  <si>
    <t>-23.6</t>
  </si>
  <si>
    <t>-8.1</t>
  </si>
  <si>
    <t>1.1</t>
  </si>
  <si>
    <t>Net Debt
                                    1</t>
  </si>
  <si>
    <t>-53.6</t>
  </si>
  <si>
    <t>-59.4</t>
  </si>
  <si>
    <t>Reference price
                                    2</t>
  </si>
  <si>
    <t>1.720</t>
  </si>
  <si>
    <t>1.130</t>
  </si>
  <si>
    <t>Nbr of stocks (in thousands)</t>
  </si>
  <si>
    <t>38,536</t>
  </si>
  <si>
    <t>41,546</t>
  </si>
  <si>
    <t>Announcement Date</t>
  </si>
  <si>
    <t>4/29/24</t>
  </si>
  <si>
    <t>address1</t>
  </si>
  <si>
    <t>4125 Blackhawk Plaza Circle</t>
  </si>
  <si>
    <t>address2</t>
  </si>
  <si>
    <t>Suite 166</t>
  </si>
  <si>
    <t>city</t>
  </si>
  <si>
    <t>Danville</t>
  </si>
  <si>
    <t>state</t>
  </si>
  <si>
    <t>CA</t>
  </si>
  <si>
    <t>zip</t>
  </si>
  <si>
    <t>94506</t>
  </si>
  <si>
    <t>country</t>
  </si>
  <si>
    <t>phone</t>
  </si>
  <si>
    <t>925 217 4482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</si>
  <si>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</si>
  <si>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</si>
  <si>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</si>
  <si>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</si>
  <si>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</si>
  <si>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</si>
  <si>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</si>
  <si>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</si>
  <si>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</si>
  <si>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</si>
  <si>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</si>
  <si>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Black Hawk Acquisition Corporation focuses on effecting a merger, share exchange, asset acquisition, share purchase, reorganization, or similar business combination with one or more businesses. The company was incorporated in 2023 and is based in Danville, California.</t>
  </si>
  <si>
    <t>companyOfficers</t>
  </si>
  <si>
    <t>[{'maxAge': 1, 'name': 'Mr. Kent Louis Kaufman', 'age': 66, 'title': 'CEO, CFO, &amp; Chairman', 'yearBorn': 1958, 'exercisedValue': 0, 'unexercisedValue': 0}, {'maxAge': 1, 'name': 'Mr. Jonathan  Ginsberg', 'age': 33, 'title': 'COO &amp; Director', 'yearBorn': 1991,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</si>
  <si>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</si>
  <si>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</si>
  <si>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</si>
  <si>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</si>
  <si>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</si>
  <si>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</si>
  <si>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</si>
  <si>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</si>
  <si>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</si>
  <si>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</si>
  <si>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</si>
  <si>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</si>
  <si>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</si>
  <si>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</si>
  <si>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</si>
  <si>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</si>
  <si>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</si>
  <si>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</si>
  <si>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</si>
  <si>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</si>
  <si>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</si>
  <si>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</si>
  <si>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</si>
  <si>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</si>
  <si>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</si>
  <si>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</si>
  <si>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</si>
  <si>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</si>
  <si>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</si>
  <si>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</si>
  <si>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</si>
  <si>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</si>
  <si>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</si>
  <si>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</si>
  <si>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</si>
  <si>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</si>
  <si>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</si>
  <si>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</si>
  <si>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</si>
  <si>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</si>
  <si>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</si>
  <si>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</si>
  <si>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</si>
  <si>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</si>
  <si>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52WeekChange</t>
  </si>
  <si>
    <t>SandP52WeekChange</t>
  </si>
  <si>
    <t>exchange</t>
  </si>
  <si>
    <t>NGM</t>
  </si>
  <si>
    <t>quoteType</t>
  </si>
  <si>
    <t>EQUITY</t>
  </si>
  <si>
    <t>symbol</t>
  </si>
  <si>
    <t>BKHA</t>
  </si>
  <si>
    <t>underlyingSymbol</t>
  </si>
  <si>
    <t>shortName</t>
  </si>
  <si>
    <t>Black Hawk Acquisition Corporat</t>
  </si>
  <si>
    <t>longName</t>
  </si>
  <si>
    <t>Black Hawk Acquisition Corporation</t>
  </si>
  <si>
    <t>firstTradeDateEpochUtc</t>
  </si>
  <si>
    <t>timeZoneFullName</t>
  </si>
  <si>
    <t>America/New_York</t>
  </si>
  <si>
    <t>timeZoneShortName</t>
  </si>
  <si>
    <t>EST</t>
  </si>
  <si>
    <t>uuid</t>
  </si>
  <si>
    <t>bfeab192-fa85-319f-9306-33e3a802de37</t>
  </si>
  <si>
    <t>messageBoardId</t>
  </si>
  <si>
    <t>finmb_1870912755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</si>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</sst>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46.40245245556414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9.28668E7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-30.0</v>
      </c>
      <c r="C2" s="1">
        <v>-49.0</v>
      </c>
      <c r="D2" s="1">
        <v>-173.0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96.0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19.0</v>
      </c>
      <c r="C4" s="1">
        <v>18.0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1.0</v>
      </c>
      <c r="D5" s="1">
        <v>96.0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3.0</v>
      </c>
      <c r="D6" s="1">
        <v>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-542.0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5.0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9.0</v>
      </c>
      <c r="C9" s="1">
        <v>15.0</v>
      </c>
      <c r="D9" s="1">
        <v>74.0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2.0</v>
      </c>
      <c r="C10" s="1">
        <v>-1.0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4.0</v>
      </c>
      <c r="C11" s="1">
        <v>7.0</v>
      </c>
      <c r="D11" s="1">
        <v>74.0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-11.0</v>
      </c>
      <c r="C12" s="1">
        <v>2.0</v>
      </c>
      <c r="D12" s="1">
        <v>-12.0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5.0</v>
      </c>
      <c r="C13" s="1">
        <v>73.0</v>
      </c>
      <c r="D13" s="1">
        <v>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4.0</v>
      </c>
      <c r="C14" s="1">
        <v>-1.0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-14.0</v>
      </c>
      <c r="C15" s="1">
        <v>-14.0</v>
      </c>
      <c r="D15" s="1">
        <v>-17.0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-28.0</v>
      </c>
      <c r="C16" s="1">
        <v>-25.0</v>
      </c>
      <c r="D16" s="1">
        <v>-11.0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542.0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-5.0</v>
      </c>
      <c r="C18" s="1">
        <v>-4.0</v>
      </c>
      <c r="D18" s="1">
        <v>-2.0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</v>
      </c>
      <c r="C19" s="1">
        <v>0.0</v>
      </c>
      <c r="D19" s="1">
        <v>86.0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-5.0</v>
      </c>
      <c r="C20" s="1">
        <v>-4.0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13.0</v>
      </c>
      <c r="C21" s="1">
        <v>19.0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22.0</v>
      </c>
      <c r="D22" s="1">
        <v>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13.0</v>
      </c>
      <c r="C23" s="1">
        <v>42.0</v>
      </c>
      <c r="D23" s="1">
        <v>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-6.0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-78.0</v>
      </c>
      <c r="C25" s="1">
        <v>-87.0</v>
      </c>
      <c r="D25" s="1">
        <v>-33.0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-78.0</v>
      </c>
      <c r="C26" s="1">
        <v>-7.0</v>
      </c>
      <c r="D26" s="1">
        <v>-33.0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91.0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-78.0</v>
      </c>
      <c r="C28" s="1">
        <v>0.0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11.0</v>
      </c>
      <c r="C29" s="1">
        <v>34.0</v>
      </c>
      <c r="D29" s="1">
        <v>63.0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-14.0</v>
      </c>
      <c r="C30" s="1">
        <v>-31.0</v>
      </c>
      <c r="D30" s="1">
        <v>-11.0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-8.0</v>
      </c>
      <c r="C31" s="1">
        <v>14.0</v>
      </c>
      <c r="D31" s="1">
        <v>44.0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4.0</v>
      </c>
      <c r="C33" s="1">
        <v>4.0</v>
      </c>
      <c r="D33" s="1">
        <v>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-2.0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6.0</v>
      </c>
      <c r="D35" s="1">
        <v>-8.0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11.0</v>
      </c>
      <c r="D36" s="1">
        <v>3.0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-15.0</v>
      </c>
      <c r="D37" s="1">
        <v>16.0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12.0</v>
      </c>
      <c r="C38" s="1">
        <v>34.0</v>
      </c>
      <c r="D38" s="1">
        <v>-28.0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9.0</v>
      </c>
      <c r="C3" s="1">
        <v>24.0</v>
      </c>
      <c r="D3" s="1">
        <v>68.0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10.0</v>
      </c>
      <c r="C5" s="1">
        <v>25.0</v>
      </c>
      <c r="D5" s="1">
        <v>70.0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23.0</v>
      </c>
      <c r="C6" s="1">
        <v>20.0</v>
      </c>
      <c r="D6" s="1">
        <v>33.0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3.0</v>
      </c>
      <c r="C7" s="1">
        <v>2.0</v>
      </c>
      <c r="D7" s="1">
        <v>388.0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24.0</v>
      </c>
      <c r="C8" s="1">
        <v>20.0</v>
      </c>
      <c r="D8" s="1">
        <v>33.0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1.0</v>
      </c>
      <c r="C9" s="1">
        <v>1.0</v>
      </c>
      <c r="D9" s="1">
        <v>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18.0</v>
      </c>
      <c r="C10" s="1">
        <v>19.0</v>
      </c>
      <c r="D10" s="1">
        <v>18.0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36.0</v>
      </c>
      <c r="C11" s="1">
        <v>48.0</v>
      </c>
      <c r="D11" s="1">
        <v>107.0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1.0</v>
      </c>
      <c r="C12" s="1">
        <v>2.0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-1.0</v>
      </c>
      <c r="C13" s="1">
        <v>-1.0</v>
      </c>
      <c r="D13" s="1">
        <v>-1.0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84.0</v>
      </c>
      <c r="C14" s="1">
        <v>1.0</v>
      </c>
      <c r="D14" s="1">
        <v>78.0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4.0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1.0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12.0</v>
      </c>
      <c r="C17" s="1">
        <v>14.0</v>
      </c>
      <c r="D17" s="1">
        <v>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12.0</v>
      </c>
      <c r="D18" s="1">
        <v>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56.0</v>
      </c>
      <c r="C19" s="1">
        <v>64.0</v>
      </c>
      <c r="D19" s="1">
        <v>115.0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16.0</v>
      </c>
      <c r="C21" s="1">
        <v>16.0</v>
      </c>
      <c r="D21" s="1">
        <v>23.0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4.0</v>
      </c>
      <c r="C22" s="1">
        <v>4.0</v>
      </c>
      <c r="D22" s="1">
        <v>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16.0</v>
      </c>
      <c r="C23" s="1">
        <v>0.0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48.0</v>
      </c>
      <c r="C24" s="1">
        <v>49.0</v>
      </c>
      <c r="D24" s="1">
        <v>57.0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56.0</v>
      </c>
      <c r="C25" s="1">
        <v>30.0</v>
      </c>
      <c r="D25" s="1">
        <v>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4.0</v>
      </c>
      <c r="C26" s="1">
        <v>17.0</v>
      </c>
      <c r="D26" s="1">
        <v>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42.0</v>
      </c>
      <c r="C27" s="1">
        <v>39.0</v>
      </c>
      <c r="D27" s="1">
        <v>35.0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8.0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29.0</v>
      </c>
      <c r="D29" s="1">
        <v>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5.0</v>
      </c>
      <c r="C30" s="1">
        <v>20.0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29.0</v>
      </c>
      <c r="C31" s="1">
        <v>3.0</v>
      </c>
      <c r="D31" s="1">
        <v>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11.0</v>
      </c>
      <c r="C32" s="1">
        <v>13.0</v>
      </c>
      <c r="D32" s="1">
        <v>19.0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48.0</v>
      </c>
      <c r="C33" s="1">
        <v>48.0</v>
      </c>
      <c r="D33" s="1">
        <v>35.0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265.0</v>
      </c>
      <c r="C34" s="1">
        <v>0.0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109.0</v>
      </c>
      <c r="C35" s="1">
        <v>148.0</v>
      </c>
      <c r="D35" s="1">
        <v>368.0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-116.0</v>
      </c>
      <c r="C36" s="1">
        <v>-166.0</v>
      </c>
      <c r="D36" s="1">
        <v>-338.0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15.0</v>
      </c>
      <c r="C37" s="1">
        <v>33.0</v>
      </c>
      <c r="D37" s="1">
        <v>49.0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8.0</v>
      </c>
      <c r="C38" s="1">
        <v>15.0</v>
      </c>
      <c r="D38" s="1">
        <v>79.0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8.0</v>
      </c>
      <c r="C39" s="1">
        <v>15.0</v>
      </c>
      <c r="D39" s="1">
        <v>79.0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56.0</v>
      </c>
      <c r="C40" s="1">
        <v>64.0</v>
      </c>
      <c r="D40" s="1">
        <v>115.0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70.0</v>
      </c>
      <c r="C42" s="1">
        <v>1.0</v>
      </c>
      <c r="D42" s="1">
        <v>39.0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70.0</v>
      </c>
      <c r="C43" s="1">
        <v>1.0</v>
      </c>
      <c r="D43" s="1">
        <v>38.0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105</v>
      </c>
      <c r="C44" s="1" t="s">
        <v>106</v>
      </c>
      <c r="D44" s="1" t="s">
        <v>107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2.0</v>
      </c>
      <c r="C45" s="1">
        <v>15.0</v>
      </c>
      <c r="D45" s="1">
        <v>79.0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 t="s">
        <v>110</v>
      </c>
      <c r="C46" s="1" t="s">
        <v>106</v>
      </c>
      <c r="D46" s="1" t="s">
        <v>107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17.0</v>
      </c>
      <c r="C47" s="1">
        <v>9.0</v>
      </c>
      <c r="D47" s="1">
        <v>60.0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6.0</v>
      </c>
      <c r="C48" s="1">
        <v>-16.0</v>
      </c>
      <c r="D48" s="1">
        <v>-69.0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11.0</v>
      </c>
      <c r="C49" s="1">
        <v>10.0</v>
      </c>
      <c r="D49" s="1">
        <v>19.0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2.0</v>
      </c>
      <c r="C50" s="1">
        <v>1.0</v>
      </c>
      <c r="D50" s="1">
        <v>34.0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3.0</v>
      </c>
      <c r="D51" s="1">
        <v>3.0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1.0</v>
      </c>
      <c r="C52" s="1">
        <v>1.0</v>
      </c>
      <c r="D52" s="1">
        <v>1.0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0.0</v>
      </c>
      <c r="C53" s="1">
        <v>359.0</v>
      </c>
      <c r="D53" s="1">
        <v>366.0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14.0</v>
      </c>
      <c r="C54" s="1">
        <v>12.0</v>
      </c>
      <c r="D54" s="1">
        <v>11.0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61.0</v>
      </c>
      <c r="C2" s="1">
        <v>68.0</v>
      </c>
      <c r="D2" s="1">
        <v>80.0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61.0</v>
      </c>
      <c r="C3" s="1">
        <v>68.0</v>
      </c>
      <c r="D3" s="1">
        <v>80.0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59.0</v>
      </c>
      <c r="C4" s="1">
        <v>68.0</v>
      </c>
      <c r="D4" s="1">
        <v>68.0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2.0</v>
      </c>
      <c r="C5" s="1">
        <v>-77.0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28.0</v>
      </c>
      <c r="C6" s="1">
        <v>31.0</v>
      </c>
      <c r="D6" s="1">
        <v>39.0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0.0</v>
      </c>
      <c r="C7" s="1">
        <v>0.0</v>
      </c>
      <c r="D7" s="1">
        <v>67.0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28.0</v>
      </c>
      <c r="C8" s="1">
        <v>31.0</v>
      </c>
      <c r="D8" s="1">
        <v>106.0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-26.0</v>
      </c>
      <c r="C9" s="1">
        <v>-31.0</v>
      </c>
      <c r="D9" s="1">
        <v>-94.0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-1.0</v>
      </c>
      <c r="C10" s="1">
        <v>-7.0</v>
      </c>
      <c r="D10" s="1">
        <v>-19.0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1.0</v>
      </c>
      <c r="C11" s="1">
        <v>2.0</v>
      </c>
      <c r="D11" s="1">
        <v>87.0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-1.0</v>
      </c>
      <c r="C12" s="1">
        <v>-7.0</v>
      </c>
      <c r="D12" s="1">
        <v>-18.0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-2.0</v>
      </c>
      <c r="C13" s="1">
        <v>-4.0</v>
      </c>
      <c r="D13" s="1">
        <v>65.0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36.0</v>
      </c>
      <c r="C14" s="1">
        <v>-22.0</v>
      </c>
      <c r="D14" s="1">
        <v>-57.0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-30.0</v>
      </c>
      <c r="C15" s="1">
        <v>-43.0</v>
      </c>
      <c r="D15" s="1">
        <v>-169.0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0.0</v>
      </c>
      <c r="C16" s="1">
        <v>-4.0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542.0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-1.0</v>
      </c>
      <c r="D18" s="1">
        <v>-3.0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-30.0</v>
      </c>
      <c r="C19" s="1">
        <v>-49.0</v>
      </c>
      <c r="D19" s="1">
        <v>-173.0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-3.0</v>
      </c>
      <c r="C20" s="1">
        <v>-25.0</v>
      </c>
      <c r="D20" s="1">
        <v>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-30.0</v>
      </c>
      <c r="C21" s="1">
        <v>-49.0</v>
      </c>
      <c r="D21" s="1">
        <v>-173.0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-30.0</v>
      </c>
      <c r="C22" s="1">
        <v>-49.0</v>
      </c>
      <c r="D22" s="1">
        <v>-173.0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-30.0</v>
      </c>
      <c r="C23" s="1">
        <v>-49.0</v>
      </c>
      <c r="D23" s="1">
        <v>-173.0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-30.0</v>
      </c>
      <c r="C24" s="1">
        <v>-49.0</v>
      </c>
      <c r="D24" s="1">
        <v>-173.0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-30.0</v>
      </c>
      <c r="C25" s="1">
        <v>-49.0</v>
      </c>
      <c r="D25" s="1">
        <v>-173.0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-44.0</v>
      </c>
      <c r="C27" s="1" t="s">
        <v>145</v>
      </c>
      <c r="D27" s="1" t="s">
        <v>146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-44.0</v>
      </c>
      <c r="C28" s="1" t="s">
        <v>145</v>
      </c>
      <c r="D28" s="1" t="s">
        <v>146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70.0</v>
      </c>
      <c r="C29" s="1">
        <v>1.0</v>
      </c>
      <c r="D29" s="1">
        <v>9.0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-44.0</v>
      </c>
      <c r="C30" s="1" t="s">
        <v>145</v>
      </c>
      <c r="D30" s="1" t="s">
        <v>146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-44.0</v>
      </c>
      <c r="C31" s="1" t="s">
        <v>145</v>
      </c>
      <c r="D31" s="1" t="s">
        <v>146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>
        <v>70.0</v>
      </c>
      <c r="C32" s="1">
        <v>1.0</v>
      </c>
      <c r="D32" s="1">
        <v>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 t="s">
        <v>153</v>
      </c>
      <c r="C33" s="1" t="s">
        <v>154</v>
      </c>
      <c r="D33" s="1" t="s">
        <v>155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153</v>
      </c>
      <c r="C34" s="1" t="s">
        <v>154</v>
      </c>
      <c r="D34" s="1" t="s">
        <v>155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-26.0</v>
      </c>
      <c r="C36" s="1">
        <v>-31.0</v>
      </c>
      <c r="D36" s="1">
        <v>-94.0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-26.0</v>
      </c>
      <c r="C37" s="1">
        <v>-31.0</v>
      </c>
      <c r="D37" s="1">
        <v>-94.0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-26.0</v>
      </c>
      <c r="C38" s="1">
        <v>-31.0</v>
      </c>
      <c r="D38" s="1">
        <v>-94.0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-25.0</v>
      </c>
      <c r="C39" s="1">
        <v>-31.0</v>
      </c>
      <c r="D39" s="1">
        <v>-94.0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 t="s">
        <v>162</v>
      </c>
      <c r="C40" s="1" t="s">
        <v>163</v>
      </c>
      <c r="D40" s="1" t="s">
        <v>164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-131.0</v>
      </c>
      <c r="C41" s="1">
        <v>2.0</v>
      </c>
      <c r="D41" s="1">
        <v>6.0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-3.0</v>
      </c>
      <c r="C42" s="1">
        <v>-28.0</v>
      </c>
      <c r="D42" s="1">
        <v>0.0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1">
        <v>-19.0</v>
      </c>
      <c r="C43" s="1">
        <v>-27.0</v>
      </c>
      <c r="D43" s="1">
        <v>-106.0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168</v>
      </c>
      <c r="B44" s="1">
        <v>1.0</v>
      </c>
      <c r="C44" s="1">
        <v>7.0</v>
      </c>
      <c r="D44" s="1">
        <v>19.0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169</v>
      </c>
      <c r="B45" s="1">
        <v>0.0</v>
      </c>
      <c r="C45" s="1">
        <v>0.0</v>
      </c>
      <c r="D45" s="1">
        <v>0.0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171</v>
      </c>
      <c r="B47" s="1">
        <v>15.0</v>
      </c>
      <c r="C47" s="1">
        <v>16.0</v>
      </c>
      <c r="D47" s="1">
        <v>16.0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172</v>
      </c>
      <c r="B48" s="1">
        <v>15.0</v>
      </c>
      <c r="C48" s="1">
        <v>16.0</v>
      </c>
      <c r="D48" s="1">
        <v>16.0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173</v>
      </c>
      <c r="B49" s="1">
        <v>13.0</v>
      </c>
      <c r="C49" s="1">
        <v>14.0</v>
      </c>
      <c r="D49" s="1">
        <v>23.0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174</v>
      </c>
      <c r="B50" s="1">
        <v>5.0</v>
      </c>
      <c r="C50" s="1">
        <v>6.0</v>
      </c>
      <c r="D50" s="1">
        <v>9.0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175</v>
      </c>
      <c r="B51" s="1">
        <v>33.0</v>
      </c>
      <c r="C51" s="1">
        <v>15.0</v>
      </c>
      <c r="D51" s="1">
        <v>4.0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176</v>
      </c>
      <c r="B52" s="1">
        <v>0.0</v>
      </c>
      <c r="C52" s="1">
        <v>73.0</v>
      </c>
      <c r="D52" s="1">
        <v>1.0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177</v>
      </c>
      <c r="B53" s="1">
        <v>0.0</v>
      </c>
      <c r="C53" s="1">
        <v>-58.0</v>
      </c>
      <c r="D53" s="1">
        <v>-1.0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178</v>
      </c>
      <c r="B54" s="1">
        <v>0.0</v>
      </c>
      <c r="C54" s="1">
        <v>0.0</v>
      </c>
      <c r="D54" s="1">
        <v>50.0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179</v>
      </c>
      <c r="B55" s="1">
        <v>9.0</v>
      </c>
      <c r="C55" s="1">
        <v>15.0</v>
      </c>
      <c r="D55" s="1">
        <v>73.0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180</v>
      </c>
      <c r="B56" s="1">
        <v>9.0</v>
      </c>
      <c r="C56" s="1">
        <v>15.0</v>
      </c>
      <c r="D56" s="1">
        <v>74.0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>
        <v>0.0</v>
      </c>
      <c r="C3" s="1" t="s">
        <v>183</v>
      </c>
      <c r="D3" s="1" t="s">
        <v>184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>
        <v>0.0</v>
      </c>
      <c r="C4" s="1" t="s">
        <v>186</v>
      </c>
      <c r="D4" s="1" t="s">
        <v>187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188</v>
      </c>
      <c r="B5" s="1">
        <v>0.0</v>
      </c>
      <c r="C5" s="1" t="s">
        <v>189</v>
      </c>
      <c r="D5" s="1" t="s">
        <v>190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191</v>
      </c>
      <c r="B6" s="1">
        <v>0.0</v>
      </c>
      <c r="C6" s="1" t="s">
        <v>189</v>
      </c>
      <c r="D6" s="1" t="s">
        <v>190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193</v>
      </c>
      <c r="B8" s="1" t="s">
        <v>194</v>
      </c>
      <c r="C8" s="1" t="s">
        <v>195</v>
      </c>
      <c r="D8" s="1" t="s">
        <v>196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 t="s">
        <v>198</v>
      </c>
      <c r="C9" s="1" t="s">
        <v>199</v>
      </c>
      <c r="D9" s="1" t="s">
        <v>200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201</v>
      </c>
      <c r="B10" s="1" t="s">
        <v>202</v>
      </c>
      <c r="C10" s="1" t="s">
        <v>203</v>
      </c>
      <c r="D10" s="1">
        <v>-117.0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204</v>
      </c>
      <c r="B11" s="1" t="s">
        <v>205</v>
      </c>
      <c r="C11" s="1" t="s">
        <v>206</v>
      </c>
      <c r="D11" s="1" t="s">
        <v>207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208</v>
      </c>
      <c r="B12" s="1" t="s">
        <v>209</v>
      </c>
      <c r="C12" s="1" t="s">
        <v>210</v>
      </c>
      <c r="D12" s="1" t="s">
        <v>207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211</v>
      </c>
      <c r="B13" s="1" t="s">
        <v>212</v>
      </c>
      <c r="C13" s="1" t="s">
        <v>213</v>
      </c>
      <c r="D13" s="1" t="s">
        <v>214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215</v>
      </c>
      <c r="B14" s="1" t="s">
        <v>212</v>
      </c>
      <c r="C14" s="1" t="s">
        <v>213</v>
      </c>
      <c r="D14" s="1" t="s">
        <v>214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216</v>
      </c>
      <c r="B15" s="1" t="s">
        <v>212</v>
      </c>
      <c r="C15" s="1" t="s">
        <v>213</v>
      </c>
      <c r="D15" s="1" t="s">
        <v>214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217</v>
      </c>
      <c r="B16" s="1" t="s">
        <v>218</v>
      </c>
      <c r="C16" s="1" t="s">
        <v>219</v>
      </c>
      <c r="D16" s="1" t="s">
        <v>220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221</v>
      </c>
      <c r="B17" s="1">
        <v>0.0</v>
      </c>
      <c r="C17" s="1" t="s">
        <v>222</v>
      </c>
      <c r="D17" s="1" t="s">
        <v>223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224</v>
      </c>
      <c r="B18" s="1">
        <v>0.0</v>
      </c>
      <c r="C18" s="1" t="s">
        <v>225</v>
      </c>
      <c r="D18" s="1" t="s">
        <v>226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227</v>
      </c>
      <c r="B20" s="1">
        <v>0.0</v>
      </c>
      <c r="C20" s="1" t="s">
        <v>228</v>
      </c>
      <c r="D20" s="1" t="s">
        <v>229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230</v>
      </c>
      <c r="B21" s="1">
        <v>0.0</v>
      </c>
      <c r="C21" s="1" t="s">
        <v>231</v>
      </c>
      <c r="D21" s="1" t="s">
        <v>232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233</v>
      </c>
      <c r="B22" s="1">
        <v>0.0</v>
      </c>
      <c r="C22" s="1" t="s">
        <v>234</v>
      </c>
      <c r="D22" s="1" t="s">
        <v>235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1" t="s">
        <v>238</v>
      </c>
      <c r="C24" s="1" t="s">
        <v>239</v>
      </c>
      <c r="D24" s="1">
        <v>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240</v>
      </c>
      <c r="B25" s="1" t="s">
        <v>241</v>
      </c>
      <c r="C25" s="1" t="s">
        <v>242</v>
      </c>
      <c r="D25" s="1" t="s">
        <v>243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244</v>
      </c>
      <c r="B26" s="1" t="s">
        <v>245</v>
      </c>
      <c r="C26" s="1" t="s">
        <v>246</v>
      </c>
      <c r="D26" s="1" t="s">
        <v>247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248</v>
      </c>
      <c r="B27" s="1">
        <v>0.0</v>
      </c>
      <c r="C27" s="1" t="s">
        <v>249</v>
      </c>
      <c r="D27" s="1" t="s">
        <v>250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251</v>
      </c>
      <c r="B28" s="1">
        <v>0.0</v>
      </c>
      <c r="C28" s="1" t="s">
        <v>252</v>
      </c>
      <c r="D28" s="1" t="s">
        <v>253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255</v>
      </c>
      <c r="B30" s="1" t="s">
        <v>256</v>
      </c>
      <c r="C30" s="1" t="s">
        <v>257</v>
      </c>
      <c r="D30" s="1" t="s">
        <v>258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259</v>
      </c>
      <c r="B31" s="1" t="s">
        <v>260</v>
      </c>
      <c r="C31" s="1" t="s">
        <v>261</v>
      </c>
      <c r="D31" s="1" t="s">
        <v>262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1" t="s">
        <v>264</v>
      </c>
      <c r="C32" s="1" t="s">
        <v>265</v>
      </c>
      <c r="D32" s="1" t="s">
        <v>266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267</v>
      </c>
      <c r="B33" s="1" t="s">
        <v>268</v>
      </c>
      <c r="C33" s="1" t="s">
        <v>269</v>
      </c>
      <c r="D33" s="1" t="s">
        <v>266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270</v>
      </c>
      <c r="B34" s="1" t="s">
        <v>271</v>
      </c>
      <c r="C34" s="1" t="s">
        <v>272</v>
      </c>
      <c r="D34" s="1" t="s">
        <v>273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274</v>
      </c>
      <c r="B35" s="1" t="s">
        <v>275</v>
      </c>
      <c r="C35" s="1" t="s">
        <v>276</v>
      </c>
      <c r="D35" s="1" t="s">
        <v>277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278</v>
      </c>
      <c r="B36" s="1" t="s">
        <v>279</v>
      </c>
      <c r="C36" s="1" t="s">
        <v>280</v>
      </c>
      <c r="D36" s="1" t="s">
        <v>281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282</v>
      </c>
      <c r="B37" s="1" t="s">
        <v>283</v>
      </c>
      <c r="C37" s="1" t="s">
        <v>284</v>
      </c>
      <c r="D37" s="1" t="s">
        <v>285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286</v>
      </c>
      <c r="B38" s="1" t="s">
        <v>287</v>
      </c>
      <c r="C38" s="1" t="s">
        <v>288</v>
      </c>
      <c r="D38" s="1" t="s">
        <v>289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290</v>
      </c>
      <c r="B39" s="1" t="s">
        <v>291</v>
      </c>
      <c r="C39" s="1" t="s">
        <v>292</v>
      </c>
      <c r="D39" s="1" t="s">
        <v>293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294</v>
      </c>
      <c r="B40" s="1" t="s">
        <v>287</v>
      </c>
      <c r="C40" s="1" t="s">
        <v>288</v>
      </c>
      <c r="D40" s="1" t="s">
        <v>289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295</v>
      </c>
      <c r="B41" s="1" t="s">
        <v>296</v>
      </c>
      <c r="C41" s="1" t="s">
        <v>297</v>
      </c>
      <c r="D41" s="1" t="s">
        <v>293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299</v>
      </c>
      <c r="B43" s="1">
        <v>0.0</v>
      </c>
      <c r="C43" s="1" t="s">
        <v>300</v>
      </c>
      <c r="D43" s="1" t="s">
        <v>301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302</v>
      </c>
      <c r="B44" s="1">
        <v>0.0</v>
      </c>
      <c r="C44" s="1" t="s">
        <v>303</v>
      </c>
      <c r="D44" s="1">
        <v>-3.0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304</v>
      </c>
      <c r="B45" s="1">
        <v>0.0</v>
      </c>
      <c r="C45" s="1" t="s">
        <v>305</v>
      </c>
      <c r="D45" s="1" t="s">
        <v>306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307</v>
      </c>
      <c r="B46" s="1">
        <v>0.0</v>
      </c>
      <c r="C46" s="1" t="s">
        <v>308</v>
      </c>
      <c r="D46" s="1" t="s">
        <v>309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310</v>
      </c>
      <c r="B47" s="1">
        <v>0.0</v>
      </c>
      <c r="C47" s="1" t="s">
        <v>311</v>
      </c>
      <c r="D47" s="1" t="s">
        <v>312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313</v>
      </c>
      <c r="B48" s="1">
        <v>0.0</v>
      </c>
      <c r="C48" s="1" t="s">
        <v>314</v>
      </c>
      <c r="D48" s="1" t="s">
        <v>315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316</v>
      </c>
      <c r="B49" s="1">
        <v>0.0</v>
      </c>
      <c r="C49" s="1" t="s">
        <v>314</v>
      </c>
      <c r="D49" s="1" t="s">
        <v>315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317</v>
      </c>
      <c r="B50" s="1">
        <v>0.0</v>
      </c>
      <c r="C50" s="1" t="s">
        <v>318</v>
      </c>
      <c r="D50" s="1" t="s">
        <v>319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320</v>
      </c>
      <c r="B51" s="1">
        <v>0.0</v>
      </c>
      <c r="C51" s="1" t="s">
        <v>321</v>
      </c>
      <c r="D51" s="1" t="s">
        <v>322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323</v>
      </c>
      <c r="B52" s="1">
        <v>0.0</v>
      </c>
      <c r="C52" s="1" t="s">
        <v>324</v>
      </c>
      <c r="D52" s="1" t="s">
        <v>325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326</v>
      </c>
      <c r="B53" s="1">
        <v>0.0</v>
      </c>
      <c r="C53" s="1" t="s">
        <v>327</v>
      </c>
      <c r="D53" s="1" t="s">
        <v>328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329</v>
      </c>
      <c r="B54" s="1">
        <v>0.0</v>
      </c>
      <c r="C54" s="1" t="s">
        <v>330</v>
      </c>
      <c r="D54" s="1" t="s">
        <v>331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332</v>
      </c>
      <c r="B55" s="1">
        <v>0.0</v>
      </c>
      <c r="C55" s="1" t="s">
        <v>333</v>
      </c>
      <c r="D55" s="1" t="s">
        <v>334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335</v>
      </c>
      <c r="B56" s="1">
        <v>0.0</v>
      </c>
      <c r="C56" s="1" t="s">
        <v>336</v>
      </c>
      <c r="D56" s="1" t="s">
        <v>334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337</v>
      </c>
      <c r="B57" s="1">
        <v>0.0</v>
      </c>
      <c r="C57" s="1" t="s">
        <v>338</v>
      </c>
      <c r="D57" s="1" t="s">
        <v>339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340</v>
      </c>
      <c r="B58" s="1">
        <v>0.0</v>
      </c>
      <c r="C58" s="1" t="s">
        <v>341</v>
      </c>
      <c r="D58" s="1" t="s">
        <v>342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343</v>
      </c>
      <c r="B59" s="1">
        <v>0.0</v>
      </c>
      <c r="C59" s="1">
        <v>0.0</v>
      </c>
      <c r="D59" s="1" t="s">
        <v>344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345</v>
      </c>
      <c r="B60" s="1">
        <v>0.0</v>
      </c>
      <c r="C60" s="1">
        <v>0.0</v>
      </c>
      <c r="D60" s="1" t="s">
        <v>346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348</v>
      </c>
      <c r="B62" s="1">
        <v>0.0</v>
      </c>
      <c r="C62" s="1">
        <v>0.0</v>
      </c>
      <c r="D62" s="1" t="s">
        <v>349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350</v>
      </c>
      <c r="B63" s="1">
        <v>0.0</v>
      </c>
      <c r="C63" s="1">
        <v>0.0</v>
      </c>
      <c r="D63" s="1" t="s">
        <v>351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352</v>
      </c>
      <c r="B64" s="1">
        <v>0.0</v>
      </c>
      <c r="C64" s="1">
        <v>0.0</v>
      </c>
      <c r="D64" s="1" t="s">
        <v>353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354</v>
      </c>
      <c r="B65" s="1">
        <v>0.0</v>
      </c>
      <c r="C65" s="1">
        <v>0.0</v>
      </c>
      <c r="D65" s="1" t="s">
        <v>355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356</v>
      </c>
      <c r="B66" s="1">
        <v>0.0</v>
      </c>
      <c r="C66" s="1">
        <v>0.0</v>
      </c>
      <c r="D66" s="1" t="s">
        <v>357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358</v>
      </c>
      <c r="B67" s="1">
        <v>0.0</v>
      </c>
      <c r="C67" s="1">
        <v>0.0</v>
      </c>
      <c r="D67" s="1" t="s">
        <v>359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360</v>
      </c>
      <c r="B68" s="1">
        <v>0.0</v>
      </c>
      <c r="C68" s="1">
        <v>0.0</v>
      </c>
      <c r="D68" s="1" t="s">
        <v>359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361</v>
      </c>
      <c r="B69" s="1">
        <v>0.0</v>
      </c>
      <c r="C69" s="1">
        <v>0.0</v>
      </c>
      <c r="D69" s="1" t="s">
        <v>362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363</v>
      </c>
      <c r="B70" s="1">
        <v>0.0</v>
      </c>
      <c r="C70" s="1">
        <v>0.0</v>
      </c>
      <c r="D70" s="1" t="s">
        <v>364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365</v>
      </c>
      <c r="B71" s="1">
        <v>0.0</v>
      </c>
      <c r="C71" s="1">
        <v>0.0</v>
      </c>
      <c r="D71" s="1" t="s">
        <v>366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367</v>
      </c>
      <c r="B72" s="1">
        <v>0.0</v>
      </c>
      <c r="C72" s="1">
        <v>0.0</v>
      </c>
      <c r="D72" s="1" t="s">
        <v>368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369</v>
      </c>
      <c r="B73" s="1">
        <v>0.0</v>
      </c>
      <c r="C73" s="1">
        <v>0.0</v>
      </c>
      <c r="D73" s="1" t="s">
        <v>370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371</v>
      </c>
      <c r="B74" s="1">
        <v>0.0</v>
      </c>
      <c r="C74" s="1">
        <v>0.0</v>
      </c>
      <c r="D74" s="1" t="s">
        <v>372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373</v>
      </c>
      <c r="B75" s="1">
        <v>0.0</v>
      </c>
      <c r="C75" s="1">
        <v>0.0</v>
      </c>
      <c r="D75" s="1" t="s">
        <v>374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375</v>
      </c>
      <c r="B76" s="1">
        <v>0.0</v>
      </c>
      <c r="C76" s="1">
        <v>0.0</v>
      </c>
      <c r="D76" s="1" t="s">
        <v>376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377</v>
      </c>
      <c r="B77" s="1">
        <v>0.0</v>
      </c>
      <c r="C77" s="1">
        <v>0.0</v>
      </c>
      <c r="D77" s="1" t="s">
        <v>378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379</v>
      </c>
      <c r="C1" s="1" t="s">
        <v>380</v>
      </c>
      <c r="D1" s="1" t="s">
        <v>381</v>
      </c>
      <c r="E1" s="1" t="s">
        <v>382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383</v>
      </c>
      <c r="B2" s="1" t="s">
        <v>384</v>
      </c>
      <c r="C2" s="1" t="s">
        <v>385</v>
      </c>
      <c r="D2" s="1" t="s">
        <v>385</v>
      </c>
      <c r="E2" s="1" t="s">
        <v>386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387</v>
      </c>
      <c r="B3" s="1" t="s">
        <v>386</v>
      </c>
      <c r="C3" s="1" t="s">
        <v>388</v>
      </c>
      <c r="D3" s="1" t="s">
        <v>389</v>
      </c>
      <c r="E3" s="1" t="s">
        <v>386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390</v>
      </c>
      <c r="B4" s="1" t="s">
        <v>384</v>
      </c>
      <c r="C4" s="1" t="s">
        <v>391</v>
      </c>
      <c r="D4" s="1" t="s">
        <v>391</v>
      </c>
      <c r="E4" s="1" t="s">
        <v>392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387</v>
      </c>
      <c r="B5" s="1" t="s">
        <v>386</v>
      </c>
      <c r="C5" s="1" t="s">
        <v>393</v>
      </c>
      <c r="D5" s="1" t="s">
        <v>394</v>
      </c>
      <c r="E5" s="1" t="s">
        <v>395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396</v>
      </c>
      <c r="B6" s="1" t="s">
        <v>386</v>
      </c>
      <c r="C6" s="1" t="s">
        <v>397</v>
      </c>
      <c r="D6" s="1" t="s">
        <v>398</v>
      </c>
      <c r="E6" s="1" t="s">
        <v>399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400</v>
      </c>
      <c r="B7" s="1" t="s">
        <v>386</v>
      </c>
      <c r="C7" s="1" t="s">
        <v>386</v>
      </c>
      <c r="D7" s="1" t="s">
        <v>386</v>
      </c>
      <c r="E7" s="1" t="s">
        <v>386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401</v>
      </c>
      <c r="B8" s="1" t="s">
        <v>386</v>
      </c>
      <c r="C8" s="1" t="s">
        <v>386</v>
      </c>
      <c r="D8" s="1" t="s">
        <v>402</v>
      </c>
      <c r="E8" s="1" t="s">
        <v>403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404</v>
      </c>
      <c r="B9" s="1" t="s">
        <v>386</v>
      </c>
      <c r="C9" s="1" t="s">
        <v>405</v>
      </c>
      <c r="D9" s="1" t="s">
        <v>406</v>
      </c>
      <c r="E9" s="1" t="s">
        <v>407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408</v>
      </c>
      <c r="B10" s="1" t="s">
        <v>386</v>
      </c>
      <c r="C10" s="1" t="s">
        <v>409</v>
      </c>
      <c r="D10" s="1" t="s">
        <v>410</v>
      </c>
      <c r="E10" s="1" t="s">
        <v>411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412</v>
      </c>
      <c r="B11" s="1" t="s">
        <v>386</v>
      </c>
      <c r="C11" s="1" t="s">
        <v>413</v>
      </c>
      <c r="D11" s="1" t="s">
        <v>414</v>
      </c>
      <c r="E11" s="1" t="s">
        <v>415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416</v>
      </c>
      <c r="B12" s="1" t="s">
        <v>386</v>
      </c>
      <c r="C12" s="1" t="s">
        <v>417</v>
      </c>
      <c r="D12" s="1" t="s">
        <v>418</v>
      </c>
      <c r="E12" s="1" t="s">
        <v>419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420</v>
      </c>
      <c r="B13" s="1" t="s">
        <v>386</v>
      </c>
      <c r="C13" s="1" t="s">
        <v>417</v>
      </c>
      <c r="D13" s="1" t="s">
        <v>421</v>
      </c>
      <c r="E13" s="1" t="s">
        <v>422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423</v>
      </c>
      <c r="B14" s="1" t="s">
        <v>386</v>
      </c>
      <c r="C14" s="1" t="s">
        <v>424</v>
      </c>
      <c r="D14" s="1" t="s">
        <v>425</v>
      </c>
      <c r="E14" s="1" t="s">
        <v>426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427</v>
      </c>
      <c r="B15" s="1" t="s">
        <v>386</v>
      </c>
      <c r="C15" s="1" t="s">
        <v>386</v>
      </c>
      <c r="D15" s="1" t="s">
        <v>386</v>
      </c>
      <c r="E15" s="1" t="s">
        <v>386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428</v>
      </c>
      <c r="B16" s="1" t="s">
        <v>386</v>
      </c>
      <c r="C16" s="1" t="s">
        <v>386</v>
      </c>
      <c r="D16" s="1" t="s">
        <v>386</v>
      </c>
      <c r="E16" s="1" t="s">
        <v>386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429</v>
      </c>
      <c r="B17" s="1" t="s">
        <v>386</v>
      </c>
      <c r="C17" s="1" t="s">
        <v>430</v>
      </c>
      <c r="D17" s="1" t="s">
        <v>431</v>
      </c>
      <c r="E17" s="1" t="s">
        <v>432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433</v>
      </c>
      <c r="B18" s="1" t="s">
        <v>386</v>
      </c>
      <c r="C18" s="1" t="s">
        <v>386</v>
      </c>
      <c r="D18" s="1" t="s">
        <v>386</v>
      </c>
      <c r="E18" s="1" t="s">
        <v>386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434</v>
      </c>
      <c r="B19" s="1" t="s">
        <v>386</v>
      </c>
      <c r="C19" s="1" t="s">
        <v>435</v>
      </c>
      <c r="D19" s="1" t="s">
        <v>436</v>
      </c>
      <c r="E19" s="1" t="s">
        <v>437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438</v>
      </c>
      <c r="B20" s="1" t="s">
        <v>386</v>
      </c>
      <c r="C20" s="1" t="s">
        <v>439</v>
      </c>
      <c r="D20" s="1" t="s">
        <v>440</v>
      </c>
      <c r="E20" s="1" t="s">
        <v>441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442</v>
      </c>
      <c r="B21" s="1" t="s">
        <v>386</v>
      </c>
      <c r="C21" s="1" t="s">
        <v>443</v>
      </c>
      <c r="D21" s="1" t="s">
        <v>444</v>
      </c>
      <c r="E21" s="1" t="s">
        <v>445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446</v>
      </c>
      <c r="B22" s="1" t="s">
        <v>447</v>
      </c>
      <c r="C22" s="1" t="s">
        <v>448</v>
      </c>
      <c r="D22" s="1" t="s">
        <v>449</v>
      </c>
      <c r="E22" s="1" t="s">
        <v>450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451</v>
      </c>
      <c r="B23" s="1" t="s">
        <v>386</v>
      </c>
      <c r="C23" s="1" t="s">
        <v>452</v>
      </c>
      <c r="D23" s="1" t="s">
        <v>452</v>
      </c>
      <c r="E23" s="1" t="s">
        <v>453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454</v>
      </c>
      <c r="B24" s="1" t="s">
        <v>455</v>
      </c>
      <c r="C24" s="1" t="s">
        <v>456</v>
      </c>
      <c r="D24" s="1" t="s">
        <v>456</v>
      </c>
      <c r="E24" s="1" t="s">
        <v>456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457</v>
      </c>
      <c r="B25" s="1" t="s">
        <v>458</v>
      </c>
      <c r="C25" s="1" t="s">
        <v>459</v>
      </c>
      <c r="D25" s="1" t="s">
        <v>459</v>
      </c>
      <c r="E25" s="1" t="s">
        <v>386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460</v>
      </c>
      <c r="B26" s="1" t="s">
        <v>461</v>
      </c>
      <c r="C26" s="1" t="s">
        <v>386</v>
      </c>
      <c r="D26" s="1" t="s">
        <v>386</v>
      </c>
      <c r="E26" s="1" t="s">
        <v>386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462</v>
      </c>
      <c r="B2" s="1" t="s">
        <v>463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464</v>
      </c>
      <c r="B3" s="1" t="s">
        <v>465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466</v>
      </c>
      <c r="B4" s="1" t="s">
        <v>467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468</v>
      </c>
      <c r="B5" s="1" t="s">
        <v>469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470</v>
      </c>
      <c r="B6" s="1" t="s">
        <v>471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473</v>
      </c>
      <c r="B8" s="1" t="s">
        <v>474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475</v>
      </c>
      <c r="B9" s="1" t="s">
        <v>476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477</v>
      </c>
      <c r="B10" s="1" t="s">
        <v>478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479</v>
      </c>
      <c r="B11" s="1" t="s">
        <v>476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480</v>
      </c>
      <c r="B12" s="1" t="s">
        <v>481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482</v>
      </c>
      <c r="B13" s="1" t="s">
        <v>483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484</v>
      </c>
      <c r="B14" s="1" t="s">
        <v>481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485</v>
      </c>
      <c r="B15" s="1" t="s">
        <v>486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487</v>
      </c>
      <c r="B16" s="1" t="s">
        <v>488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489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490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491</v>
      </c>
      <c r="B19" s="1">
        <v>10.38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492</v>
      </c>
      <c r="B20" s="1">
        <v>10.4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493</v>
      </c>
      <c r="B21" s="1">
        <v>10.4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494</v>
      </c>
      <c r="B22" s="1">
        <v>10.4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495</v>
      </c>
      <c r="B23" s="1">
        <v>10.38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496</v>
      </c>
      <c r="B24" s="1">
        <v>10.4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497</v>
      </c>
      <c r="B25" s="1">
        <v>10.4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498</v>
      </c>
      <c r="B26" s="1">
        <v>10.4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499</v>
      </c>
      <c r="B27" s="1">
        <v>203.0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500</v>
      </c>
      <c r="B28" s="1">
        <v>203.0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501</v>
      </c>
      <c r="B29" s="1">
        <v>13640.0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502</v>
      </c>
      <c r="B30" s="1">
        <v>18030.0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503</v>
      </c>
      <c r="B31" s="1">
        <v>18030.0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504</v>
      </c>
      <c r="B32" s="1">
        <v>10.13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505</v>
      </c>
      <c r="B33" s="1">
        <v>10.38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506</v>
      </c>
      <c r="B34" s="1">
        <v>300.0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507</v>
      </c>
      <c r="B35" s="1">
        <v>2800.0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508</v>
      </c>
      <c r="B36" s="1">
        <v>9.28668E7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509</v>
      </c>
      <c r="B37" s="1">
        <v>10.09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510</v>
      </c>
      <c r="B38" s="1">
        <v>10.461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511</v>
      </c>
      <c r="B39" s="1">
        <v>10.35694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512</v>
      </c>
      <c r="B40" s="1">
        <v>10.231922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513</v>
      </c>
      <c r="B41" s="1" t="s">
        <v>514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515</v>
      </c>
      <c r="B42" s="1">
        <v>9.2542952E7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516</v>
      </c>
      <c r="B43" s="1">
        <v>7204499.0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517</v>
      </c>
      <c r="B44" s="1">
        <v>8929500.0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518</v>
      </c>
      <c r="B45" s="1">
        <v>3120.0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519</v>
      </c>
      <c r="B46" s="1">
        <v>3878.0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520</v>
      </c>
      <c r="B47" s="1">
        <v>1.7316288E9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521</v>
      </c>
      <c r="B48" s="1">
        <v>1.734048E9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522</v>
      </c>
      <c r="B49" s="1">
        <v>2.9999999E-4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523</v>
      </c>
      <c r="B50" s="1">
        <v>0.26205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524</v>
      </c>
      <c r="B51" s="1">
        <v>0.68404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525</v>
      </c>
      <c r="B52" s="1">
        <v>0.12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526</v>
      </c>
      <c r="B53" s="1">
        <v>4.0E-4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527</v>
      </c>
      <c r="B54" s="1">
        <v>8929500.0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528</v>
      </c>
      <c r="B55" s="1">
        <v>-0.232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529</v>
      </c>
      <c r="B56" s="1">
        <v>1.7013024E9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530</v>
      </c>
      <c r="B57" s="1">
        <v>1.7329248E9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531</v>
      </c>
      <c r="B58" s="1">
        <v>1.7250624E9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532</v>
      </c>
      <c r="B59" s="1">
        <v>-113118.0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533</v>
      </c>
      <c r="B60" s="1">
        <v>0.026653528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534</v>
      </c>
      <c r="B61" s="1">
        <v>0.22263205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535</v>
      </c>
      <c r="B62" s="1" t="s">
        <v>536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537</v>
      </c>
      <c r="B63" s="1" t="s">
        <v>538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539</v>
      </c>
      <c r="B64" s="1" t="s">
        <v>540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541</v>
      </c>
      <c r="B65" s="1" t="s">
        <v>540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542</v>
      </c>
      <c r="B66" s="1" t="s">
        <v>543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544</v>
      </c>
      <c r="B67" s="1" t="s">
        <v>545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546</v>
      </c>
      <c r="B68" s="1">
        <v>1.715607E9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547</v>
      </c>
      <c r="B69" s="1" t="s">
        <v>548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549</v>
      </c>
      <c r="B70" s="1" t="s">
        <v>550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551</v>
      </c>
      <c r="B71" s="1" t="s">
        <v>552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553</v>
      </c>
      <c r="B72" s="1" t="s">
        <v>554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555</v>
      </c>
      <c r="B73" s="1">
        <v>-1.8E7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556</v>
      </c>
      <c r="B74" s="1">
        <v>10.4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557</v>
      </c>
      <c r="B75" s="1" t="s">
        <v>558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559</v>
      </c>
      <c r="B76" s="1">
        <v>323846.0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560</v>
      </c>
      <c r="B77" s="1">
        <v>0.036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561</v>
      </c>
      <c r="B78" s="1">
        <v>0.607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562</v>
      </c>
      <c r="B79" s="1">
        <v>0.607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563</v>
      </c>
      <c r="B80" s="1">
        <v>-18600.0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564</v>
      </c>
      <c r="B81" s="1" t="s">
        <v>514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565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11.0</v>
      </c>
      <c r="D3" s="1">
        <v>3.0</v>
      </c>
      <c r="E3" s="1">
        <f>IF(D3*FORECAST(E2,B3:D3,B2:D2)&gt;0,FORECAST(E2,B3:D3,B2:D2),D3)*$X$1</f>
        <v>7.666666667</v>
      </c>
      <c r="F3" s="1">
        <f>IF(E3*FORECAST(F2,B3:E3,B2:E2)&gt;0,FORECAST(F2,B3:E3,B2:E2),E3)*$X$1</f>
        <v>9.166666667</v>
      </c>
      <c r="G3" s="1">
        <f>IF(F3*FORECAST(G2,B3:F3,B2:F2)&gt;0,FORECAST(G2,B3:F3,B2:F2),F3)*$X$1</f>
        <v>10.66666667</v>
      </c>
      <c r="H3" s="1">
        <f>IF(G3*FORECAST(H2,B3:G3,B2:G2)&gt;0,FORECAST(H2,B3:G3,B2:G2),G3)*$X$1</f>
        <v>12.16666667</v>
      </c>
      <c r="I3" s="1">
        <f>IF(H3*FORECAST(I2,B3:H3,B2:H2)&gt;0,FORECAST(I2,B3:H3,B2:H2),H3)*$X$1</f>
        <v>13.66666667</v>
      </c>
      <c r="J3" s="1">
        <f>IF(I3*FORECAST(J2,B3:I3,B2:I2)&gt;0,FORECAST(J2,B3:I3,B2:I2),I3)*$X$1</f>
        <v>15.16666667</v>
      </c>
      <c r="K3" s="1">
        <f>IF(J3*FORECAST(K2,B3:J3,B2:J2)&gt;0,FORECAST(K2,B3:J3,B2:J2),J3)*$X$1</f>
        <v>16.66666667</v>
      </c>
      <c r="L3" s="4">
        <f>IF(K3*FORECAST(L2,B3:K3,B2:K2)&gt;0,FORECAST(L2,B3:K3,B2:K2),K3)*$X$1</f>
        <v>18.16666667</v>
      </c>
      <c r="M3" s="4">
        <f>IF(L3*FORECAST(M2,B3:L3,B2:L2)&gt;0,FORECAST(M2,B3:L3,B2:L2),L3)*$X$1</f>
        <v>19.66666667</v>
      </c>
      <c r="N3" s="4">
        <f>IF(M3*FORECAST(N2,B3:M3,B2:M2)&gt;0,FORECAST(N2,B3:M3,B2:M2),M3)*$X$1</f>
        <v>21.16666667</v>
      </c>
      <c r="O3" s="4">
        <f>IF(N3*FORECAST(O2,B3:N3,B2:N2)&gt;0,FORECAST(O2,B3:N3,B2:N2),N3)*$X$1</f>
        <v>22.66666667</v>
      </c>
      <c r="P3" s="4">
        <f>IF(O3*FORECAST(P2,B3:O3,B2:O2)&gt;0,FORECAST(P2,B3:O3,B2:O2),O3)*$X$1</f>
        <v>24.16666667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6.0</v>
      </c>
      <c r="C4" s="1">
        <v>-16.0</v>
      </c>
      <c r="D4" s="1">
        <v>-69.0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566</v>
      </c>
      <c r="B5" s="1">
        <v>70.0</v>
      </c>
      <c r="C5" s="1">
        <v>1.0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567</v>
      </c>
      <c r="L7" s="1">
        <f>IF(P3*FORECAST(P2,B3:P3,B2:P2)&gt;0,FORECAST(P2,B3:P3,B2:P2),O3)*$X$1 * (1+0.02)/(0.0781-0.02)</f>
        <v>424.2685026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568</v>
      </c>
      <c r="L8" s="5">
        <f t="array" ref="L8">NPV(0.0781,F3:P3)</f>
        <v>112.051744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569</v>
      </c>
      <c r="L9" s="5">
        <f t="array" ref="L9">NPV(0.0781,F16:P16)</f>
        <v>185.5202346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570</v>
      </c>
      <c r="L10" s="5">
        <f>L8 + L9</f>
        <v>297.5719786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571</v>
      </c>
      <c r="L12" s="5">
        <f>L10 - L11</f>
        <v>366.5719786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40.73021985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(1+0.02)/(0.0781-0.02)</f>
        <v>424.2685026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-30.0</v>
      </c>
      <c r="C3" s="1">
        <v>-49.0</v>
      </c>
      <c r="D3" s="1">
        <v>-173.0</v>
      </c>
      <c r="E3" s="1">
        <f>IF(D3*FORECAST(E2,B3:D3,B2:D2)&gt;0,FORECAST(E2,B3:D3,B2:D2),D3)*$X$1</f>
        <v>-227</v>
      </c>
      <c r="F3" s="1">
        <f>IF(E3*FORECAST(F2,B3:E3,B2:E2)&gt;0,FORECAST(F2,B3:E3,B2:E2),E3)*$X$1</f>
        <v>-298.5</v>
      </c>
      <c r="G3" s="1">
        <f>IF(F3*FORECAST(G2,B3:F3,B2:F2)&gt;0,FORECAST(G2,B3:F3,B2:F2),F3)*$X$1</f>
        <v>-370</v>
      </c>
      <c r="H3" s="1">
        <f>IF(G3*FORECAST(H2,B3:G3,B2:G2)&gt;0,FORECAST(H2,B3:G3,B2:G2),G3)*$X$1</f>
        <v>-441.5</v>
      </c>
      <c r="I3" s="1">
        <f>IF(H3*FORECAST(I2,B3:H3,B2:H2)&gt;0,FORECAST(I2,B3:H3,B2:H2),H3)*$X$1</f>
        <v>-513</v>
      </c>
      <c r="J3" s="1">
        <f>IF(I3*FORECAST(J2,B3:I3,B2:I2)&gt;0,FORECAST(J2,B3:I3,B2:I2),I3)*$X$1</f>
        <v>-584.5</v>
      </c>
      <c r="K3" s="1">
        <f>IF(J3*FORECAST(K2,B3:J3,B2:J2)&gt;0,FORECAST(K2,B3:J3,B2:J2),J3)*$X$1</f>
        <v>-656</v>
      </c>
      <c r="L3" s="4">
        <f>IF(K3*FORECAST(L2,B3:K3,B2:K2)&gt;0,FORECAST(L2,B3:K3,B2:K2),K3)*$X$1</f>
        <v>-727.5</v>
      </c>
      <c r="M3" s="4">
        <f>IF(L3*FORECAST(M2,B3:L3,B2:L2)&gt;0,FORECAST(M2,B3:L3,B2:L2),L3)*$X$1</f>
        <v>-799</v>
      </c>
      <c r="N3" s="4">
        <f>IF(M3*FORECAST(N2,B3:M3,B2:M2)&gt;0,FORECAST(N2,B3:M3,B2:M2),M3)*$X$1</f>
        <v>-870.5</v>
      </c>
      <c r="O3" s="4">
        <f>IF(N3*FORECAST(O2,B3:N3,B2:N2)&gt;0,FORECAST(O2,B3:N3,B2:N2),N3)*$X$1</f>
        <v>-942</v>
      </c>
      <c r="P3" s="4">
        <f>IF(O3*FORECAST(P2,B3:O3,B2:O2)&gt;0,FORECAST(P2,B3:O3,B2:O2),O3)*$X$1</f>
        <v>-1013.5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6.0</v>
      </c>
      <c r="C4" s="1">
        <v>-16.0</v>
      </c>
      <c r="D4" s="1">
        <v>-69.0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566</v>
      </c>
      <c r="B5" s="1">
        <v>70.0</v>
      </c>
      <c r="C5" s="1">
        <v>1.0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567</v>
      </c>
      <c r="L7" s="1">
        <f>IF(P3*FORECAST(P2,B3:P3,B2:P2)&gt;0,FORECAST(P2,B3:P3,B2:P2),O3)*$X$1 * (1+0.02)/(0.0781-0.02)</f>
        <v>-17792.9432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568</v>
      </c>
      <c r="L8" s="5">
        <f t="array" ref="L8">NPV(0.0781,F3:P3)</f>
        <v>-4343.607791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569</v>
      </c>
      <c r="L9" s="5">
        <f t="array" ref="L9">NPV(0.0781,F16:P16)</f>
        <v>-7780.334804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570</v>
      </c>
      <c r="L10" s="5">
        <f>L8 + L9</f>
        <v>-12123.94259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571</v>
      </c>
      <c r="L12" s="5">
        <f>L10 - L11</f>
        <v>-12054.94259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-1339.438066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(1+0.02)/(0.0781-0.02)</f>
        <v>-17792.9432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