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<sst xmlns="http://schemas.openxmlformats.org/spreadsheetml/2006/main" count="746" uniqueCount="602">
  <si>
    <t>ticker</t>
  </si>
  <si>
    <t>BIAF</t>
  </si>
  <si>
    <t>nombre</t>
  </si>
  <si>
    <t>BIOAFFINITY TECHNOLOGIES</t>
  </si>
  <si>
    <t>empresa</t>
  </si>
  <si>
    <t>Medical Equipment, Supplies &amp; Distribution</t>
  </si>
  <si>
    <t>Open</t>
  </si>
  <si>
    <t>Target Price</t>
  </si>
  <si>
    <t>Upside</t>
  </si>
  <si>
    <t>-1464.62%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</si>
  <si>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</si>
  <si>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</si>
  <si>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</si>
  <si>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</si>
  <si>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</si>
  <si>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</si>
  <si>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</si>
  <si>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</si>
  <si>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-10.00%</t>
  </si>
  <si>
    <t>Total Assets Growth</t>
  </si>
  <si>
    <t>1300.00%</t>
  </si>
  <si>
    <t>Net Property, Plant and Equipment Growth</t>
  </si>
  <si>
    <t>No calculado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</si>
  <si>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</si>
  <si>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</si>
  <si>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</si>
  <si>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</si>
  <si>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</si>
  <si>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</si>
  <si>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</si>
  <si>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</si>
  <si>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</si>
  <si>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</si>
  <si>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</si>
  <si>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</si>
  <si>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</si>
  <si>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</si>
  <si>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</si>
  <si>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</si>
  <si>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Cash from Investing</t>
  </si>
  <si>
    <t>Short Term Debt Issued, Total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</si>
  <si>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</si>
  <si>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</si>
  <si>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</si>
  <si>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</si>
  <si>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</si>
  <si>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</si>
  <si>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</si>
  <si>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</si>
  <si>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</si>
  <si>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</si>
  <si>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</si>
  <si>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</si>
  <si>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</si>
  <si>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</si>
  <si>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</si>
  <si>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</si>
  <si>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</si>
  <si>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</si>
  <si>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</si>
  <si>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</si>
  <si>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</si>
  <si>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</si>
  <si>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</si>
  <si>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</si>
  <si>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</si>
  <si>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</si>
  <si>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</si>
  <si>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</si>
  <si>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</si>
  <si>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</si>
  <si>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</si>
  <si>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</si>
  <si>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</si>
  <si>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</si>
  <si>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</si>
  <si>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</si>
  <si>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</si>
  <si>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</si>
  <si>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</si>
  <si>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</si>
  <si>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</si>
  <si>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</si>
  <si>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</si>
  <si>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</si>
  <si>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</si>
  <si>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</si>
  <si>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</si>
  <si>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</si>
  <si>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</si>
  <si>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</si>
  <si>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</si>
  <si>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</si>
  <si>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</si>
  <si>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</si>
  <si>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</si>
  <si>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-5.63</t>
  </si>
  <si>
    <t>-5.9</t>
  </si>
  <si>
    <t>1.32</t>
  </si>
  <si>
    <t>0.52</t>
  </si>
  <si>
    <t>Tangible Book Value</t>
  </si>
  <si>
    <t>Tangible Book Value Per Share</t>
  </si>
  <si>
    <t>0.28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</si>
  <si>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</si>
  <si>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</si>
  <si>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</si>
  <si>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</si>
  <si>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</si>
  <si>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</si>
  <si>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</si>
  <si>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</si>
  <si>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</si>
  <si>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</si>
  <si>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</si>
  <si>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</si>
  <si>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</si>
  <si>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</si>
  <si>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</si>
  <si>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</si>
  <si>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</si>
  <si>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</si>
  <si>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</si>
  <si>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</si>
  <si>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</si>
  <si>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</si>
  <si>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</si>
  <si>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</si>
  <si>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</si>
  <si>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</si>
  <si>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</si>
  <si>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</si>
  <si>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</si>
  <si>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</si>
  <si>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-2.72</t>
  </si>
  <si>
    <t>-2.36</t>
  </si>
  <si>
    <t>-1.81</t>
  </si>
  <si>
    <t>-0.91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</si>
  <si>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</si>
  <si>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</si>
  <si>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</si>
  <si>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</si>
  <si>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</si>
  <si>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</si>
  <si>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-1.7</t>
  </si>
  <si>
    <t>-1.53</t>
  </si>
  <si>
    <t>-1.16</t>
  </si>
  <si>
    <t>-0.57</t>
  </si>
  <si>
    <t>Normalized Diluted EPS</t>
  </si>
  <si>
    <t>EBITDA</t>
  </si>
  <si>
    <t>EBITA</t>
  </si>
  <si>
    <t>EBIT</t>
  </si>
  <si>
    <t>EBITDAR</t>
  </si>
  <si>
    <t>Effective Tax Rate - (Ratio)</t>
  </si>
  <si>
    <t>-0.04</t>
  </si>
  <si>
    <t>-0.03</t>
  </si>
  <si>
    <t>-0.27</t>
  </si>
  <si>
    <t>Normalized Net Income</t>
  </si>
  <si>
    <t>Interest on Long-Term Debt</t>
  </si>
  <si>
    <t>Supplemental Operating Expense Items</t>
  </si>
  <si>
    <t>Advertising Expense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</si>
  <si>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</si>
  <si>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</si>
  <si>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</si>
  <si>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</si>
  <si>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</si>
  <si>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</si>
  <si>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</si>
  <si>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Stock-Based Comp., SG&amp;A Exp. (Total)</t>
  </si>
  <si>
    <t>Total Stock-Based Compensation</t>
  </si>
  <si>
    <t>Profitability</t>
  </si>
  <si>
    <t>Return on Assets</t>
  </si>
  <si>
    <t>-172.53</t>
  </si>
  <si>
    <t>-36.77</t>
  </si>
  <si>
    <t>-48.85</t>
  </si>
  <si>
    <t>Return on Total Capital</t>
  </si>
  <si>
    <t>196.49</t>
  </si>
  <si>
    <t>-45.94</t>
  </si>
  <si>
    <t>-56.22</t>
  </si>
  <si>
    <t>Return On Equity %</t>
  </si>
  <si>
    <t>55.56</t>
  </si>
  <si>
    <t>-99.84</t>
  </si>
  <si>
    <t>Return on Common Equity</t>
  </si>
  <si>
    <t>343.53</t>
  </si>
  <si>
    <t>Margin Analysis</t>
  </si>
  <si>
    <t>Gross Profit Margin %</t>
  </si>
  <si>
    <t>90.28</t>
  </si>
  <si>
    <t>31.26</t>
  </si>
  <si>
    <t>SG&amp;A Margin</t>
  </si>
  <si>
    <t>268.14</t>
  </si>
  <si>
    <t>EBITDA Margin %</t>
  </si>
  <si>
    <t>-299.91</t>
  </si>
  <si>
    <t>EBITA Margin %</t>
  </si>
  <si>
    <t>-314.18</t>
  </si>
  <si>
    <t>EBIT Margin %</t>
  </si>
  <si>
    <t>-314.84</t>
  </si>
  <si>
    <t>Income From Continuing Operations Margin %</t>
  </si>
  <si>
    <t>-313.41</t>
  </si>
  <si>
    <t>Net Income Margin %</t>
  </si>
  <si>
    <t>Net Avail. For Common Margin %</t>
  </si>
  <si>
    <t>Normalized Net Income Margin</t>
  </si>
  <si>
    <t>-195.36</t>
  </si>
  <si>
    <t>Levered Free Cash Flow Margin</t>
  </si>
  <si>
    <t>-142.36</t>
  </si>
  <si>
    <t>Unlevered Free Cash Flow Margin</t>
  </si>
  <si>
    <t>-141.44</t>
  </si>
  <si>
    <t>Asset Turnover</t>
  </si>
  <si>
    <t>0</t>
  </si>
  <si>
    <t>0.25</t>
  </si>
  <si>
    <t>Fixed Assets Turnover</t>
  </si>
  <si>
    <t>0.04</t>
  </si>
  <si>
    <t>2.29</t>
  </si>
  <si>
    <t>Receivables Turnover (Average Receivables)</t>
  </si>
  <si>
    <t>0.8</t>
  </si>
  <si>
    <t>Inventory Turnover (Average Inventory)</t>
  </si>
  <si>
    <t>144.93</t>
  </si>
  <si>
    <t>Short Term Liquidity</t>
  </si>
  <si>
    <t>Current Ratio</t>
  </si>
  <si>
    <t>0.01</t>
  </si>
  <si>
    <t>0.11</t>
  </si>
  <si>
    <t>10.5</t>
  </si>
  <si>
    <t>1.77</t>
  </si>
  <si>
    <t>Quick Ratio</t>
  </si>
  <si>
    <t>0.1</t>
  </si>
  <si>
    <t>10.03</t>
  </si>
  <si>
    <t>1.62</t>
  </si>
  <si>
    <t>Operating Cash Flow to Current Liabilities</t>
  </si>
  <si>
    <t>-0.2</t>
  </si>
  <si>
    <t>-0.16</t>
  </si>
  <si>
    <t>-3.58</t>
  </si>
  <si>
    <t>-2.69</t>
  </si>
  <si>
    <t>Days Sales Outstanding (Average Receivables)</t>
  </si>
  <si>
    <t>456.65</t>
  </si>
  <si>
    <t>Days Outstanding Inventory (Average Inventory)</t>
  </si>
  <si>
    <t>2.52</t>
  </si>
  <si>
    <t>Average Days Payable Outstanding</t>
  </si>
  <si>
    <t>98.84</t>
  </si>
  <si>
    <t>Long Term Solvency</t>
  </si>
  <si>
    <t>Total Debt/Equity</t>
  </si>
  <si>
    <t>-90.73</t>
  </si>
  <si>
    <t>-96.75</t>
  </si>
  <si>
    <t>2.28</t>
  </si>
  <si>
    <t>32.51</t>
  </si>
  <si>
    <t>Total Debt / Total Capital</t>
  </si>
  <si>
    <t>-979.24</t>
  </si>
  <si>
    <t>2.23</t>
  </si>
  <si>
    <t>24.54</t>
  </si>
  <si>
    <t>LT Debt/Equity</t>
  </si>
  <si>
    <t>-0.48</t>
  </si>
  <si>
    <t>-1.36</t>
  </si>
  <si>
    <t>23.04</t>
  </si>
  <si>
    <t>Long-Term Debt / Total Capital</t>
  </si>
  <si>
    <t>-5.23</t>
  </si>
  <si>
    <t>-41.93</t>
  </si>
  <si>
    <t>17.38</t>
  </si>
  <si>
    <t>Total Liabilities / Total Assets</t>
  </si>
  <si>
    <t>908.25</t>
  </si>
  <si>
    <t>9.35</t>
  </si>
  <si>
    <t>40.94</t>
  </si>
  <si>
    <t>EBIT / Interest Expense</t>
  </si>
  <si>
    <t>-6.81</t>
  </si>
  <si>
    <t>-2.2</t>
  </si>
  <si>
    <t>-1.58</t>
  </si>
  <si>
    <t>-214.77</t>
  </si>
  <si>
    <t>EBITDA / Interest Expense</t>
  </si>
  <si>
    <t>-6.76</t>
  </si>
  <si>
    <t>-203.51</t>
  </si>
  <si>
    <t>(EBITDA - Capex) / Interest Expense</t>
  </si>
  <si>
    <t>-1.67</t>
  </si>
  <si>
    <t>-204.13</t>
  </si>
  <si>
    <t>Total Debt / EBITDA</t>
  </si>
  <si>
    <t>-3.88</t>
  </si>
  <si>
    <t>-5.16</t>
  </si>
  <si>
    <t>-0.06</t>
  </si>
  <si>
    <t>-0.21</t>
  </si>
  <si>
    <t>Net Debt / EBITDA</t>
  </si>
  <si>
    <t>-3.84</t>
  </si>
  <si>
    <t>-4.54</t>
  </si>
  <si>
    <t>2.79</t>
  </si>
  <si>
    <t>0.16</t>
  </si>
  <si>
    <t>Total Debt / (EBITDA - Capex)</t>
  </si>
  <si>
    <t>-3.87</t>
  </si>
  <si>
    <t>Net Debt / (EBITDA - Capex)</t>
  </si>
  <si>
    <t>2.64</t>
  </si>
  <si>
    <t>Growth Over Prior Year</t>
  </si>
  <si>
    <t>Total Revenues, 1 Yr. Growth %</t>
  </si>
  <si>
    <t>Gross Profit, 1 Yr. Growth %</t>
  </si>
  <si>
    <t>EBITDA, 1 Yr. Growth %</t>
  </si>
  <si>
    <t>-14.72</t>
  </si>
  <si>
    <t>81.69</t>
  </si>
  <si>
    <t>89.84</t>
  </si>
  <si>
    <t>EBITA, 1 Yr. Growth %</t>
  </si>
  <si>
    <t>-15.27</t>
  </si>
  <si>
    <t>81.76</t>
  </si>
  <si>
    <t>98.37</t>
  </si>
  <si>
    <t>EBIT, 1 Yr. Growth %</t>
  </si>
  <si>
    <t>98.78</t>
  </si>
  <si>
    <t>Earnings From Cont. Operations, 1 Yr. Growth %</t>
  </si>
  <si>
    <t>-12.96</t>
  </si>
  <si>
    <t>28.89</t>
  </si>
  <si>
    <t>-2.66</t>
  </si>
  <si>
    <t>Net Income, 1 Yr. Growth %</t>
  </si>
  <si>
    <t>Normalized Net Income, 1 Yr. Growth %</t>
  </si>
  <si>
    <t>-9.67</t>
  </si>
  <si>
    <t>27.43</t>
  </si>
  <si>
    <t>-5.36</t>
  </si>
  <si>
    <t>Diluted EPS Before Extra, 1 Yr. Growth %</t>
  </si>
  <si>
    <t>-12.98</t>
  </si>
  <si>
    <t>-23.36</t>
  </si>
  <si>
    <t>-49.94</t>
  </si>
  <si>
    <t>Accounts Receivable, 1 Yr. Growth %</t>
  </si>
  <si>
    <t>585.56</t>
  </si>
  <si>
    <t>Inventory, 1 Yr. Growth %</t>
  </si>
  <si>
    <t>233.65</t>
  </si>
  <si>
    <t>Net Property, Plant and Equip., 1 Yr. Growth %</t>
  </si>
  <si>
    <t>-50.97</t>
  </si>
  <si>
    <t>830.24</t>
  </si>
  <si>
    <t>Total Assets, 1 Yr. Growth %</t>
  </si>
  <si>
    <t>898.12</t>
  </si>
  <si>
    <t>738.23</t>
  </si>
  <si>
    <t>-32.51</t>
  </si>
  <si>
    <t>Tangible Book Value, 1 Yr. Growth %</t>
  </si>
  <si>
    <t>4.76</t>
  </si>
  <si>
    <t>-169.94</t>
  </si>
  <si>
    <t>-76.3</t>
  </si>
  <si>
    <t>Common Equity, 1 Yr. Growth %</t>
  </si>
  <si>
    <t>-56.04</t>
  </si>
  <si>
    <t>Cash From Operations, 1 Yr. Growth %</t>
  </si>
  <si>
    <t>-7.19</t>
  </si>
  <si>
    <t>98.68</t>
  </si>
  <si>
    <t>48.32</t>
  </si>
  <si>
    <t>Capital Expenditures, 1 Yr. Growth %</t>
  </si>
  <si>
    <t>-89.59</t>
  </si>
  <si>
    <t>Levered Free Cash Flow, 1 Yr. Growth %</t>
  </si>
  <si>
    <t>301.06</t>
  </si>
  <si>
    <t>5.6</t>
  </si>
  <si>
    <t>Unlevered Free Cash Flow, 1 Yr. Growth %</t>
  </si>
  <si>
    <t>450.8</t>
  </si>
  <si>
    <t>-7.84</t>
  </si>
  <si>
    <t>Compound Annual Growth Rate Over Two Years</t>
  </si>
  <si>
    <t>EBITDA, 2 Yr. CAGR %</t>
  </si>
  <si>
    <t>24.48</t>
  </si>
  <si>
    <t>85.72</t>
  </si>
  <si>
    <t>EBITA, 2 Yr. CAGR %</t>
  </si>
  <si>
    <t>24.1</t>
  </si>
  <si>
    <t>89.88</t>
  </si>
  <si>
    <t>EBIT, 2 Yr. CAGR %</t>
  </si>
  <si>
    <t>90.08</t>
  </si>
  <si>
    <t>Earnings From Cont. Operations, 2 Yr. CAGR %</t>
  </si>
  <si>
    <t>5.92</t>
  </si>
  <si>
    <t>12.01</t>
  </si>
  <si>
    <t>Net Income, 2 Yr. CAGR %</t>
  </si>
  <si>
    <t>Normalized Net Income, 2 Yr. CAGR %</t>
  </si>
  <si>
    <t>7.29</t>
  </si>
  <si>
    <t>9.82</t>
  </si>
  <si>
    <t>Diluted EPS Before Extra, 2 Yr. CAGR %</t>
  </si>
  <si>
    <t>-18.33</t>
  </si>
  <si>
    <t>-38.06</t>
  </si>
  <si>
    <t>Accounts Receivable, 2 Yr. CAGR %</t>
  </si>
  <si>
    <t>Net Property, Plant and Equip., 2 Yr. CAGR %</t>
  </si>
  <si>
    <t>376.36</t>
  </si>
  <si>
    <t>Total Assets, 2 Yr. CAGR %</t>
  </si>
  <si>
    <t>814.69</t>
  </si>
  <si>
    <t>137.85</t>
  </si>
  <si>
    <t>Tangible Book Value, 2 Yr. CAGR %</t>
  </si>
  <si>
    <t>-14.4</t>
  </si>
  <si>
    <t>-59.29</t>
  </si>
  <si>
    <t>Common Equity, 2 Yr. CAGR %</t>
  </si>
  <si>
    <t>-44.55</t>
  </si>
  <si>
    <t>Cash From Operations, 2 Yr. CAGR %</t>
  </si>
  <si>
    <t>35.79</t>
  </si>
  <si>
    <t>71.66</t>
  </si>
  <si>
    <t>Capital Expenditures, 2 Yr. CAGR %</t>
  </si>
  <si>
    <t>772.77</t>
  </si>
  <si>
    <t>Levered Free Cash Flow, 2 Yr. CAGR %</t>
  </si>
  <si>
    <t>105.79</t>
  </si>
  <si>
    <t>Unlevered Free Cash Flow, 2 Yr. CAGR %</t>
  </si>
  <si>
    <t>125.3</t>
  </si>
  <si>
    <t>Compound Annual Growth Rate Over Three Years</t>
  </si>
  <si>
    <t>EBITDA, 3 Yr. CAGR %</t>
  </si>
  <si>
    <t>43.28</t>
  </si>
  <si>
    <t>EBITA, 3 Yr. CAGR %</t>
  </si>
  <si>
    <t>45.1</t>
  </si>
  <si>
    <t>EBIT, 3 Yr. CAGR %</t>
  </si>
  <si>
    <t>45.2</t>
  </si>
  <si>
    <t>Earnings From Cont. Operations, 3 Yr. CAGR %</t>
  </si>
  <si>
    <t>2.98</t>
  </si>
  <si>
    <t>Net Income, 3 Yr. CAGR %</t>
  </si>
  <si>
    <t>Normalized Net Income, 3 Yr. CAGR %</t>
  </si>
  <si>
    <t>2.9</t>
  </si>
  <si>
    <t>Diluted EPS Before Extra, 3 Yr. CAGR %</t>
  </si>
  <si>
    <t>-30.62</t>
  </si>
  <si>
    <t>Net Property, Plant and Equip., 3 Yr. CAGR %</t>
  </si>
  <si>
    <t>495.42</t>
  </si>
  <si>
    <t>Total Assets, 3 Yr. CAGR %</t>
  </si>
  <si>
    <t>283.64</t>
  </si>
  <si>
    <t>Tangible Book Value, 3 Yr. CAGR %</t>
  </si>
  <si>
    <t>-44.21</t>
  </si>
  <si>
    <t>Common Equity, 3 Yr. CAGR %</t>
  </si>
  <si>
    <t>-31.45</t>
  </si>
  <si>
    <t>Cash From Operations, 3 Yr. CAGR %</t>
  </si>
  <si>
    <t>39.85</t>
  </si>
  <si>
    <t>Capital Expenditures, 3 Yr. CAGR %</t>
  </si>
  <si>
    <t>99.42</t>
  </si>
  <si>
    <t>2022</t>
  </si>
  <si>
    <t>2024</t>
  </si>
  <si>
    <t>2025</t>
  </si>
  <si>
    <t>2026</t>
  </si>
  <si>
    <t>Capitalization
                                    1</t>
  </si>
  <si>
    <t>13.39</t>
  </si>
  <si>
    <t>12.62</t>
  </si>
  <si>
    <t>-</t>
  </si>
  <si>
    <t>Change</t>
  </si>
  <si>
    <t>0%</t>
  </si>
  <si>
    <t>Enterprise Value (EV)</t>
  </si>
  <si>
    <t>P/E ratio</t>
  </si>
  <si>
    <t>-0.88x</t>
  </si>
  <si>
    <t>-0.99x</t>
  </si>
  <si>
    <t>-1.23x</t>
  </si>
  <si>
    <t>-1.76x</t>
  </si>
  <si>
    <t>PBR</t>
  </si>
  <si>
    <t>PEG</t>
  </si>
  <si>
    <t>0.1x</t>
  </si>
  <si>
    <t>Capitalization / Revenue</t>
  </si>
  <si>
    <t>2,790x</t>
  </si>
  <si>
    <t>1.32x</t>
  </si>
  <si>
    <t>1.1x</t>
  </si>
  <si>
    <t>0.92x</t>
  </si>
  <si>
    <t>EV / Revenue</t>
  </si>
  <si>
    <t>0x</t>
  </si>
  <si>
    <t>EV / EBITDA</t>
  </si>
  <si>
    <t>EV / EBIT</t>
  </si>
  <si>
    <t>-1.53x</t>
  </si>
  <si>
    <t>-1.13x</t>
  </si>
  <si>
    <t>-1.25x</t>
  </si>
  <si>
    <t>EV / FCF</t>
  </si>
  <si>
    <t>FCF Yield</t>
  </si>
  <si>
    <t>Dividend per Share
                                    2</t>
  </si>
  <si>
    <t>Rate of return</t>
  </si>
  <si>
    <t>EPS
                                    2</t>
  </si>
  <si>
    <t>-0.82</t>
  </si>
  <si>
    <t>-0.66</t>
  </si>
  <si>
    <t>-0.46</t>
  </si>
  <si>
    <t>Distribution rate</t>
  </si>
  <si>
    <t>Net sales
                                    1</t>
  </si>
  <si>
    <t>0.0048</t>
  </si>
  <si>
    <t>9.572</t>
  </si>
  <si>
    <t>11.49</t>
  </si>
  <si>
    <t>13.79</t>
  </si>
  <si>
    <t>EBIT
                                    1</t>
  </si>
  <si>
    <t>-8.259</t>
  </si>
  <si>
    <t>-11.16</t>
  </si>
  <si>
    <t>-10.12</t>
  </si>
  <si>
    <t>Net income
                                    1</t>
  </si>
  <si>
    <t>-8.154</t>
  </si>
  <si>
    <t>-8.32</t>
  </si>
  <si>
    <t>Reference price
                                    2</t>
  </si>
  <si>
    <t>1.6000</t>
  </si>
  <si>
    <t>0.8100</t>
  </si>
  <si>
    <t>Nbr of stocks (in thousands)</t>
  </si>
  <si>
    <t>8,370</t>
  </si>
  <si>
    <t>15,585</t>
  </si>
  <si>
    <t>Announcement Date</t>
  </si>
  <si>
    <t>3/31/23</t>
  </si>
  <si>
    <t>address1</t>
  </si>
  <si>
    <t>22211 West Interstate 10</t>
  </si>
  <si>
    <t>address2</t>
  </si>
  <si>
    <t>Suite 1206</t>
  </si>
  <si>
    <t>city</t>
  </si>
  <si>
    <t>San Antonio</t>
  </si>
  <si>
    <t>state</t>
  </si>
  <si>
    <t>TX</t>
  </si>
  <si>
    <t>zip</t>
  </si>
  <si>
    <t>78257</t>
  </si>
  <si>
    <t>country</t>
  </si>
  <si>
    <t>phone</t>
  </si>
  <si>
    <t>210 698 5334</t>
  </si>
  <si>
    <t>website</t>
  </si>
  <si>
    <t>https://www.bioaffinitytech.com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</si>
  <si>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</si>
  <si>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</si>
  <si>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</si>
  <si>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</si>
  <si>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</si>
  <si>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</si>
  <si>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</si>
  <si>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</si>
  <si>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</si>
  <si>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</si>
  <si>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</si>
  <si>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bioAffinity Technologies, Inc. engages in developing non-invasive diagnostics to detect early-stage lung cancer and other diseases of the lung. It offers CyPath lung, a diagnostic test, for early detection of lung cancer. The company was incorporated in 2014 and is based in San Antonio, Texas.</t>
  </si>
  <si>
    <t>fullTimeEmployees</t>
  </si>
  <si>
    <t>companyOfficers</t>
  </si>
  <si>
    <t>[{'maxAge': 1, 'name': 'Mr. Steven  Girgenti', 'age': 77, 'title': 'Founder &amp; Executive Chairman of the Board', 'yearBorn': 1946, 'fiscalYear': 2023, 'totalPay': 113750, 'exercisedValue': 0, 'unexercisedValue': 0}, {'maxAge': 1, 'name': 'Ms. Maria  Zannes J.D.', 'age': 67, 'title': 'Founder, President, CEO &amp; Director', 'yearBorn': 1956, 'fiscalYear': 2023, 'totalPay': 299171, 'exercisedValue': 0, 'unexercisedValue': 0}, {'maxAge': 1, 'name': 'Mr. J. Michael Edwards CPA, M.B.A.', 'age': 56, 'title': 'CFO &amp; Principal Accounting Officer', 'yearBorn': 1967, 'fiscalYear': 2023, 'totalPay': 178579, 'exercisedValue': 0, 'unexercisedValue': 0}, {'maxAge': 1, 'name': 'Mr. Xavier T. Reveles M.S.', 'age': 53, 'title': 'Chief Operating Officer', 'yearBorn': 1970, 'fiscalYear': 2023, 'exercisedValue': 0, 'unexercisedValue': 0}, {'maxAge': 1, 'name': 'Dr. William  Bauta Ph.D.', 'title': 'Chief Science Officer', 'fiscalYear': 2023, 'exercisedValue': 0, 'unexercisedValue': 0}, {'maxAge': 1, 'name': 'Mr. Timothy P. Zannes J.D.', 'age': 70, 'title': 'Executive VP, Secretary &amp; General Counsel', 'yearBorn': 1953, 'fiscalYear': 2023, 'exercisedValue': 0, 'unexercisedValue': 0}, {'maxAge': 1, 'name': 'Ms. Julie Anne Overton', 'title': 'Director of Communications', 'fiscalYear': 2023, 'exercisedValue': 0, 'unexercisedValue': 0}, {'maxAge': 1, 'name': 'Mr. Dallas J. Coleman', 'title': 'Vice President of sales',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</si>
  <si>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</si>
  <si>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</si>
  <si>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</si>
  <si>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</si>
  <si>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</si>
  <si>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</si>
  <si>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</si>
  <si>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</si>
  <si>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</si>
  <si>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</si>
  <si>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</si>
  <si>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</si>
  <si>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</si>
  <si>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</si>
  <si>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</si>
  <si>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</si>
  <si>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</si>
  <si>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</si>
  <si>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</si>
  <si>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</si>
  <si>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</si>
  <si>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</si>
  <si>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</si>
  <si>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</si>
  <si>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</si>
  <si>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</si>
  <si>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</si>
  <si>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</si>
  <si>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</si>
  <si>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</si>
  <si>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</si>
  <si>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</si>
  <si>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</si>
  <si>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</si>
  <si>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</si>
  <si>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</si>
  <si>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</si>
  <si>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</si>
  <si>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</si>
  <si>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</si>
  <si>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</si>
  <si>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</si>
  <si>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</si>
  <si>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</si>
  <si>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</si>
  <si>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</si>
  <si>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</si>
  <si>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</si>
  <si>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</si>
  <si>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</si>
  <si>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</si>
  <si>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</si>
  <si>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</si>
  <si>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</si>
  <si>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</si>
  <si>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</si>
  <si>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</si>
  <si>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</si>
  <si>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</si>
  <si>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</si>
  <si>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</si>
  <si>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</si>
  <si>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</si>
  <si>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bioAffinity Technologies,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</si>
  <si>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</si>
  <si>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</si>
  <si>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</si>
  <si>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</si>
  <si>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</si>
  <si>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</si>
  <si>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</si>
  <si>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eaab05b5-2e95-3da9-8f74-9b1e2252e144</t>
  </si>
  <si>
    <t>messageBoardId</t>
  </si>
  <si>
    <t>finmb_423045573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</si>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</sst>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ioaffinitytec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-12.55450253331098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1.2623526E7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0.517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-1.2272726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-7.0</v>
      </c>
      <c r="C2" s="1">
        <v>-6.0</v>
      </c>
      <c r="D2" s="1">
        <v>-8.0</v>
      </c>
      <c r="E2" s="1">
        <v>-7.0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2.0</v>
      </c>
      <c r="C3" s="1">
        <v>0.0</v>
      </c>
      <c r="D3" s="1">
        <v>1.0</v>
      </c>
      <c r="E3" s="1">
        <v>36.0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0.0</v>
      </c>
      <c r="C4" s="1">
        <v>0.0</v>
      </c>
      <c r="D4" s="1">
        <v>0.0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2.0</v>
      </c>
      <c r="C5" s="1">
        <v>0.0</v>
      </c>
      <c r="D5" s="1">
        <v>1.0</v>
      </c>
      <c r="E5" s="1">
        <v>37.0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0.0</v>
      </c>
      <c r="C6" s="1">
        <v>48.0</v>
      </c>
      <c r="D6" s="1">
        <v>2.0</v>
      </c>
      <c r="E6" s="1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27.0</v>
      </c>
      <c r="C7" s="1">
        <v>4.0</v>
      </c>
      <c r="D7" s="1">
        <v>24.0</v>
      </c>
      <c r="E7" s="1">
        <v>74.0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4.0</v>
      </c>
      <c r="C8" s="1">
        <v>3.0</v>
      </c>
      <c r="D8" s="1">
        <v>1.0</v>
      </c>
      <c r="E8" s="1">
        <v>-12.0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0.0</v>
      </c>
      <c r="C9" s="1">
        <v>0.0</v>
      </c>
      <c r="D9" s="1">
        <v>0.0</v>
      </c>
      <c r="E9" s="1">
        <v>31.0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0.0</v>
      </c>
      <c r="C10" s="1">
        <v>0.0</v>
      </c>
      <c r="D10" s="1">
        <v>0.0</v>
      </c>
      <c r="E10" s="1">
        <v>-1.0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8.0</v>
      </c>
      <c r="C11" s="1">
        <v>3.0</v>
      </c>
      <c r="D11" s="1">
        <v>11.0</v>
      </c>
      <c r="E11" s="1">
        <v>-1.0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0.0</v>
      </c>
      <c r="E12" s="1">
        <v>3.0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39.0</v>
      </c>
      <c r="C13" s="1">
        <v>59.0</v>
      </c>
      <c r="D13" s="1">
        <v>1.0</v>
      </c>
      <c r="E13" s="1">
        <v>58.0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-2.0</v>
      </c>
      <c r="C14" s="1">
        <v>-2.0</v>
      </c>
      <c r="D14" s="1">
        <v>-4.0</v>
      </c>
      <c r="E14" s="1">
        <v>-6.0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-22.0</v>
      </c>
      <c r="E15" s="1">
        <v>-2.0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0.0</v>
      </c>
      <c r="E16" s="1">
        <v>-2.0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0.0</v>
      </c>
      <c r="C17" s="1">
        <v>0.0</v>
      </c>
      <c r="D17" s="1">
        <v>-22.0</v>
      </c>
      <c r="E17" s="1">
        <v>-2.0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1.0</v>
      </c>
      <c r="C18" s="1">
        <v>3.0</v>
      </c>
      <c r="D18" s="1">
        <v>72.0</v>
      </c>
      <c r="E18" s="1">
        <v>0.0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23.0</v>
      </c>
      <c r="C19" s="1">
        <v>21.0</v>
      </c>
      <c r="D19" s="1">
        <v>55.0</v>
      </c>
      <c r="E19" s="1">
        <v>0.0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1.0</v>
      </c>
      <c r="C20" s="1">
        <v>3.0</v>
      </c>
      <c r="D20" s="1">
        <v>1.0</v>
      </c>
      <c r="E20" s="1">
        <v>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0.0</v>
      </c>
      <c r="C21" s="1">
        <v>0.0</v>
      </c>
      <c r="D21" s="1">
        <v>-69.0</v>
      </c>
      <c r="E21" s="1">
        <v>-34.0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1">
        <v>0.0</v>
      </c>
      <c r="C22" s="1">
        <v>0.0</v>
      </c>
      <c r="D22" s="1">
        <v>-69.0</v>
      </c>
      <c r="E22" s="1">
        <v>-34.0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13.0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0.0</v>
      </c>
      <c r="D24" s="1">
        <v>-185.0</v>
      </c>
      <c r="E24" s="1">
        <v>0.0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-18.0</v>
      </c>
      <c r="D25" s="1">
        <v>-5.0</v>
      </c>
      <c r="E25" s="1">
        <v>0.0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1.0</v>
      </c>
      <c r="C26" s="1">
        <v>3.0</v>
      </c>
      <c r="D26" s="1">
        <v>14.0</v>
      </c>
      <c r="E26" s="1">
        <v>-34.0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-49.0</v>
      </c>
      <c r="C27" s="1">
        <v>1.0</v>
      </c>
      <c r="D27" s="1">
        <v>10.0</v>
      </c>
      <c r="E27" s="1">
        <v>-8.0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</v>
      </c>
      <c r="B29" s="1">
        <v>0.0</v>
      </c>
      <c r="C29" s="1">
        <v>0.0</v>
      </c>
      <c r="D29" s="1">
        <v>3.0</v>
      </c>
      <c r="E29" s="1">
        <v>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</v>
      </c>
      <c r="B30" s="1">
        <v>0.0</v>
      </c>
      <c r="C30" s="1">
        <v>0.0</v>
      </c>
      <c r="D30" s="1">
        <v>0.0</v>
      </c>
      <c r="E30" s="1">
        <v>2.0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</v>
      </c>
      <c r="B31" s="1">
        <v>0.0</v>
      </c>
      <c r="C31" s="1">
        <v>-85.0</v>
      </c>
      <c r="D31" s="1">
        <v>-3.0</v>
      </c>
      <c r="E31" s="1">
        <v>-3.0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</v>
      </c>
      <c r="B32" s="1">
        <v>0.0</v>
      </c>
      <c r="C32" s="1">
        <v>-71.0</v>
      </c>
      <c r="D32" s="1">
        <v>-3.0</v>
      </c>
      <c r="E32" s="1">
        <v>-3.0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55</v>
      </c>
      <c r="B33" s="1">
        <v>0.0</v>
      </c>
      <c r="C33" s="1">
        <v>-61.0</v>
      </c>
      <c r="D33" s="1">
        <v>1.0</v>
      </c>
      <c r="E33" s="1">
        <v>-29.0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</v>
      </c>
      <c r="B34" s="1">
        <v>1.0</v>
      </c>
      <c r="C34" s="1">
        <v>3.0</v>
      </c>
      <c r="D34" s="1">
        <v>58.0</v>
      </c>
      <c r="E34" s="1">
        <v>-34.0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8.0</v>
      </c>
      <c r="C3" s="1">
        <v>1.0</v>
      </c>
      <c r="D3" s="1">
        <v>11.0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8.0</v>
      </c>
      <c r="C4" s="1">
        <v>1.0</v>
      </c>
      <c r="D4" s="1">
        <v>11.0</v>
      </c>
      <c r="E4" s="1">
        <v>2.0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0.0</v>
      </c>
      <c r="D5" s="1">
        <v>1.0</v>
      </c>
      <c r="E5" s="1">
        <v>78.0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2.0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1.0</v>
      </c>
      <c r="E7" s="1">
        <v>81.0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0.0</v>
      </c>
      <c r="D8" s="1">
        <v>0.0</v>
      </c>
      <c r="E8" s="1">
        <v>1.0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1.0</v>
      </c>
      <c r="C9" s="1">
        <v>1.0</v>
      </c>
      <c r="D9" s="1">
        <v>34.0</v>
      </c>
      <c r="E9" s="1">
        <v>17.0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2.0</v>
      </c>
      <c r="C10" s="1">
        <v>6.0</v>
      </c>
      <c r="D10" s="1">
        <v>19.0</v>
      </c>
      <c r="E10" s="1">
        <v>14.0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11.0</v>
      </c>
      <c r="C11" s="1">
        <v>1.0</v>
      </c>
      <c r="D11" s="1">
        <v>11.0</v>
      </c>
      <c r="E11" s="1">
        <v>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26.0</v>
      </c>
      <c r="C12" s="1">
        <v>26.0</v>
      </c>
      <c r="D12" s="1">
        <v>48.0</v>
      </c>
      <c r="E12" s="1">
        <v>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-25.0</v>
      </c>
      <c r="C13" s="1">
        <v>-25.0</v>
      </c>
      <c r="D13" s="1">
        <v>-26.0</v>
      </c>
      <c r="E13" s="1">
        <v>-50.0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0.0</v>
      </c>
      <c r="D14" s="1">
        <v>21.0</v>
      </c>
      <c r="E14" s="1">
        <v>1.0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0.0</v>
      </c>
      <c r="E15" s="1">
        <v>1.0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71</v>
      </c>
      <c r="B16" s="1">
        <v>0.0</v>
      </c>
      <c r="C16" s="1">
        <v>0.0</v>
      </c>
      <c r="D16" s="1">
        <v>0.0</v>
      </c>
      <c r="E16" s="1">
        <v>83.0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72</v>
      </c>
      <c r="B17" s="1">
        <v>1.0</v>
      </c>
      <c r="C17" s="1">
        <v>0.0</v>
      </c>
      <c r="D17" s="1">
        <v>0.0</v>
      </c>
      <c r="E17" s="1">
        <v>1.0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73</v>
      </c>
      <c r="B18" s="1">
        <v>14.0</v>
      </c>
      <c r="C18" s="1">
        <v>1.0</v>
      </c>
      <c r="D18" s="1">
        <v>12.0</v>
      </c>
      <c r="E18" s="1">
        <v>8.0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74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75</v>
      </c>
      <c r="B20" s="1">
        <v>19.0</v>
      </c>
      <c r="C20" s="1">
        <v>23.0</v>
      </c>
      <c r="D20" s="1">
        <v>34.0</v>
      </c>
      <c r="E20" s="1">
        <v>60.0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76</v>
      </c>
      <c r="B21" s="1">
        <v>97.0</v>
      </c>
      <c r="C21" s="1">
        <v>1.0</v>
      </c>
      <c r="D21" s="1">
        <v>54.0</v>
      </c>
      <c r="E21" s="1">
        <v>1.0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77</v>
      </c>
      <c r="B22" s="1">
        <v>9.0</v>
      </c>
      <c r="C22" s="1">
        <v>11.0</v>
      </c>
      <c r="D22" s="1">
        <v>25.0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78</v>
      </c>
      <c r="B23" s="1">
        <v>18.0</v>
      </c>
      <c r="C23" s="1">
        <v>5.0</v>
      </c>
      <c r="D23" s="1">
        <v>0.0</v>
      </c>
      <c r="E23" s="1">
        <v>0.0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79</v>
      </c>
      <c r="B24" s="1">
        <v>0.0</v>
      </c>
      <c r="C24" s="1">
        <v>0.0</v>
      </c>
      <c r="D24" s="1">
        <v>0.0</v>
      </c>
      <c r="E24" s="1">
        <v>46.0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80</v>
      </c>
      <c r="B25" s="1">
        <v>0.0</v>
      </c>
      <c r="C25" s="1">
        <v>0.0</v>
      </c>
      <c r="D25" s="1">
        <v>0.0</v>
      </c>
      <c r="E25" s="1">
        <v>3.0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81</v>
      </c>
      <c r="B26" s="1">
        <v>11.0</v>
      </c>
      <c r="C26" s="1">
        <v>13.0</v>
      </c>
      <c r="D26" s="1">
        <v>1.0</v>
      </c>
      <c r="E26" s="1">
        <v>2.0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82</v>
      </c>
      <c r="B27" s="1">
        <v>5.0</v>
      </c>
      <c r="C27" s="1">
        <v>16.0</v>
      </c>
      <c r="D27" s="1">
        <v>0.0</v>
      </c>
      <c r="E27" s="1">
        <v>0.0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83</v>
      </c>
      <c r="B28" s="1">
        <v>0.0</v>
      </c>
      <c r="C28" s="1">
        <v>0.0</v>
      </c>
      <c r="D28" s="1">
        <v>0.0</v>
      </c>
      <c r="E28" s="1">
        <v>1.0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84</v>
      </c>
      <c r="B29" s="1">
        <v>11.0</v>
      </c>
      <c r="C29" s="1">
        <v>13.0</v>
      </c>
      <c r="D29" s="1">
        <v>1.0</v>
      </c>
      <c r="E29" s="1">
        <v>3.0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85</v>
      </c>
      <c r="B30" s="1">
        <v>4.0</v>
      </c>
      <c r="C30" s="1">
        <v>4.0</v>
      </c>
      <c r="D30" s="1">
        <v>0.0</v>
      </c>
      <c r="E30" s="1">
        <v>0.0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86</v>
      </c>
      <c r="B31" s="1">
        <v>4.0</v>
      </c>
      <c r="C31" s="1">
        <v>4.0</v>
      </c>
      <c r="D31" s="1">
        <v>0.0</v>
      </c>
      <c r="E31" s="1">
        <v>0.0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87</v>
      </c>
      <c r="B32" s="1">
        <v>1.0</v>
      </c>
      <c r="C32" s="1">
        <v>1.0</v>
      </c>
      <c r="D32" s="1">
        <v>5.0</v>
      </c>
      <c r="E32" s="1">
        <v>6.0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88</v>
      </c>
      <c r="B33" s="1">
        <v>7.0</v>
      </c>
      <c r="C33" s="1">
        <v>12.0</v>
      </c>
      <c r="D33" s="1">
        <v>47.0</v>
      </c>
      <c r="E33" s="1">
        <v>49.0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89</v>
      </c>
      <c r="B34" s="1">
        <v>-22.0</v>
      </c>
      <c r="C34" s="1">
        <v>-28.0</v>
      </c>
      <c r="D34" s="1">
        <v>-36.0</v>
      </c>
      <c r="E34" s="1">
        <v>-44.0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90</v>
      </c>
      <c r="B35" s="1">
        <v>-15.0</v>
      </c>
      <c r="C35" s="1">
        <v>-15.0</v>
      </c>
      <c r="D35" s="1">
        <v>11.0</v>
      </c>
      <c r="E35" s="1">
        <v>4.0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91</v>
      </c>
      <c r="B36" s="1">
        <v>-11.0</v>
      </c>
      <c r="C36" s="1">
        <v>-11.0</v>
      </c>
      <c r="D36" s="1">
        <v>11.0</v>
      </c>
      <c r="E36" s="1">
        <v>4.0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92</v>
      </c>
      <c r="B37" s="1">
        <v>14.0</v>
      </c>
      <c r="C37" s="1">
        <v>1.0</v>
      </c>
      <c r="D37" s="1">
        <v>12.0</v>
      </c>
      <c r="E37" s="1">
        <v>8.0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50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93</v>
      </c>
      <c r="B39" s="1">
        <v>2.0</v>
      </c>
      <c r="C39" s="1">
        <v>2.0</v>
      </c>
      <c r="D39" s="1">
        <v>8.0</v>
      </c>
      <c r="E39" s="1">
        <v>11.0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94</v>
      </c>
      <c r="B40" s="1">
        <v>2.0</v>
      </c>
      <c r="C40" s="1">
        <v>2.0</v>
      </c>
      <c r="D40" s="1">
        <v>8.0</v>
      </c>
      <c r="E40" s="1">
        <v>9.0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95</v>
      </c>
      <c r="B41" s="1" t="s">
        <v>96</v>
      </c>
      <c r="C41" s="1" t="s">
        <v>97</v>
      </c>
      <c r="D41" s="1" t="s">
        <v>98</v>
      </c>
      <c r="E41" s="1" t="s">
        <v>99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-15.0</v>
      </c>
      <c r="C42" s="1">
        <v>-15.0</v>
      </c>
      <c r="D42" s="1">
        <v>11.0</v>
      </c>
      <c r="E42" s="1">
        <v>2.0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 t="s">
        <v>96</v>
      </c>
      <c r="C43" s="1" t="s">
        <v>97</v>
      </c>
      <c r="D43" s="1" t="s">
        <v>98</v>
      </c>
      <c r="E43" s="1" t="s">
        <v>102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10.0</v>
      </c>
      <c r="C44" s="1">
        <v>11.0</v>
      </c>
      <c r="D44" s="1">
        <v>25.0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104</v>
      </c>
      <c r="B45" s="1">
        <v>9.0</v>
      </c>
      <c r="C45" s="1">
        <v>10.0</v>
      </c>
      <c r="D45" s="1">
        <v>-11.0</v>
      </c>
      <c r="E45" s="1">
        <v>-1.0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105</v>
      </c>
      <c r="B46" s="1">
        <v>0.0</v>
      </c>
      <c r="C46" s="1">
        <v>0.0</v>
      </c>
      <c r="D46" s="1">
        <v>52.0</v>
      </c>
      <c r="E46" s="1">
        <v>31.0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106</v>
      </c>
      <c r="B47" s="1">
        <v>0.0</v>
      </c>
      <c r="C47" s="1">
        <v>3.0</v>
      </c>
      <c r="D47" s="1">
        <v>3.0</v>
      </c>
      <c r="E47" s="1">
        <v>3.0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26.0</v>
      </c>
      <c r="C48" s="1">
        <v>26.0</v>
      </c>
      <c r="D48" s="1">
        <v>48.0</v>
      </c>
      <c r="E48" s="1">
        <v>82.0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0.0</v>
      </c>
      <c r="C49" s="1">
        <v>11.0</v>
      </c>
      <c r="D49" s="1">
        <v>14.0</v>
      </c>
      <c r="E49" s="1">
        <v>75.0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0.0</v>
      </c>
      <c r="C2" s="1">
        <v>0.0</v>
      </c>
      <c r="D2" s="1">
        <v>0.0</v>
      </c>
      <c r="E2" s="1">
        <v>2.0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0.0</v>
      </c>
      <c r="C3" s="1">
        <v>0.0</v>
      </c>
      <c r="D3" s="1">
        <v>0.0</v>
      </c>
      <c r="E3" s="1">
        <v>2.0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0.0</v>
      </c>
      <c r="C4" s="1">
        <v>0.0</v>
      </c>
      <c r="D4" s="1">
        <v>467.0</v>
      </c>
      <c r="E4" s="1">
        <v>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0.0</v>
      </c>
      <c r="D5" s="1">
        <v>0.0</v>
      </c>
      <c r="E5" s="1">
        <v>79.0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99.0</v>
      </c>
      <c r="C6" s="1">
        <v>88.0</v>
      </c>
      <c r="D6" s="1">
        <v>2.0</v>
      </c>
      <c r="E6" s="1">
        <v>6.0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1.0</v>
      </c>
      <c r="C7" s="1">
        <v>1.0</v>
      </c>
      <c r="D7" s="1">
        <v>1.0</v>
      </c>
      <c r="E7" s="1">
        <v>1.0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0.0</v>
      </c>
      <c r="C8" s="1">
        <v>0.0</v>
      </c>
      <c r="D8" s="1">
        <v>0.0</v>
      </c>
      <c r="E8" s="1">
        <v>25.0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2.0</v>
      </c>
      <c r="C9" s="1">
        <v>2.0</v>
      </c>
      <c r="D9" s="1">
        <v>4.0</v>
      </c>
      <c r="E9" s="1">
        <v>8.0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-2.0</v>
      </c>
      <c r="C10" s="1">
        <v>-2.0</v>
      </c>
      <c r="D10" s="1">
        <v>-4.0</v>
      </c>
      <c r="E10" s="1">
        <v>-7.0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-38.0</v>
      </c>
      <c r="C11" s="1">
        <v>-1.0</v>
      </c>
      <c r="D11" s="1">
        <v>-2.0</v>
      </c>
      <c r="E11" s="1">
        <v>-3.0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0.0</v>
      </c>
      <c r="C12" s="1">
        <v>424.0</v>
      </c>
      <c r="D12" s="1">
        <v>4.0</v>
      </c>
      <c r="E12" s="1">
        <v>12.0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-38.0</v>
      </c>
      <c r="C13" s="1">
        <v>-1.0</v>
      </c>
      <c r="D13" s="1">
        <v>-2.0</v>
      </c>
      <c r="E13" s="1">
        <v>8.0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-4.0</v>
      </c>
      <c r="C14" s="1">
        <v>-3.0</v>
      </c>
      <c r="D14" s="1">
        <v>-1.0</v>
      </c>
      <c r="E14" s="1">
        <v>-2.0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-7.0</v>
      </c>
      <c r="C15" s="1">
        <v>-6.0</v>
      </c>
      <c r="D15" s="1">
        <v>-8.0</v>
      </c>
      <c r="E15" s="1">
        <v>-7.0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0.0</v>
      </c>
      <c r="C16" s="1">
        <v>23.0</v>
      </c>
      <c r="D16" s="1">
        <v>21.0</v>
      </c>
      <c r="E16" s="1">
        <v>0.0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-7.0</v>
      </c>
      <c r="C17" s="1">
        <v>-6.0</v>
      </c>
      <c r="D17" s="1">
        <v>-8.0</v>
      </c>
      <c r="E17" s="1">
        <v>-7.0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0.0</v>
      </c>
      <c r="C18" s="1">
        <v>0.0</v>
      </c>
      <c r="D18" s="1">
        <v>0.0</v>
      </c>
      <c r="E18" s="1">
        <v>2.0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-7.0</v>
      </c>
      <c r="C19" s="1">
        <v>-6.0</v>
      </c>
      <c r="D19" s="1">
        <v>-8.0</v>
      </c>
      <c r="E19" s="1">
        <v>-7.0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-7.0</v>
      </c>
      <c r="C20" s="1">
        <v>-6.0</v>
      </c>
      <c r="D20" s="1">
        <v>-8.0</v>
      </c>
      <c r="E20" s="1">
        <v>-7.0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-7.0</v>
      </c>
      <c r="C21" s="1">
        <v>-6.0</v>
      </c>
      <c r="D21" s="1">
        <v>-8.0</v>
      </c>
      <c r="E21" s="1">
        <v>-7.0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-7.0</v>
      </c>
      <c r="C22" s="1">
        <v>-6.0</v>
      </c>
      <c r="D22" s="1">
        <v>-8.0</v>
      </c>
      <c r="E22" s="1">
        <v>-7.0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-7.0</v>
      </c>
      <c r="C23" s="1">
        <v>-6.0</v>
      </c>
      <c r="D23" s="1">
        <v>-8.0</v>
      </c>
      <c r="E23" s="1">
        <v>-7.0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 t="s">
        <v>133</v>
      </c>
      <c r="C25" s="1" t="s">
        <v>134</v>
      </c>
      <c r="D25" s="1" t="s">
        <v>135</v>
      </c>
      <c r="E25" s="1" t="s">
        <v>136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137</v>
      </c>
      <c r="B26" s="1" t="s">
        <v>133</v>
      </c>
      <c r="C26" s="1" t="s">
        <v>134</v>
      </c>
      <c r="D26" s="1" t="s">
        <v>135</v>
      </c>
      <c r="E26" s="1" t="s">
        <v>136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138</v>
      </c>
      <c r="B27" s="1">
        <v>2.0</v>
      </c>
      <c r="C27" s="1">
        <v>2.0</v>
      </c>
      <c r="D27" s="1">
        <v>4.0</v>
      </c>
      <c r="E27" s="1">
        <v>8.0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 t="s">
        <v>133</v>
      </c>
      <c r="C28" s="1" t="s">
        <v>134</v>
      </c>
      <c r="D28" s="1" t="s">
        <v>135</v>
      </c>
      <c r="E28" s="1" t="s">
        <v>136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 t="s">
        <v>133</v>
      </c>
      <c r="C29" s="1" t="s">
        <v>134</v>
      </c>
      <c r="D29" s="1" t="s">
        <v>135</v>
      </c>
      <c r="E29" s="1" t="s">
        <v>136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2.0</v>
      </c>
      <c r="C30" s="1">
        <v>2.0</v>
      </c>
      <c r="D30" s="1">
        <v>4.0</v>
      </c>
      <c r="E30" s="1">
        <v>8.0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143</v>
      </c>
      <c r="C31" s="1" t="s">
        <v>144</v>
      </c>
      <c r="D31" s="1" t="s">
        <v>145</v>
      </c>
      <c r="E31" s="1" t="s">
        <v>146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147</v>
      </c>
      <c r="B32" s="1" t="s">
        <v>143</v>
      </c>
      <c r="C32" s="1" t="s">
        <v>144</v>
      </c>
      <c r="D32" s="1" t="s">
        <v>145</v>
      </c>
      <c r="E32" s="1" t="s">
        <v>146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148</v>
      </c>
      <c r="B34" s="1">
        <v>-2.0</v>
      </c>
      <c r="C34" s="1">
        <v>-2.0</v>
      </c>
      <c r="D34" s="1">
        <v>-4.0</v>
      </c>
      <c r="E34" s="1">
        <v>-7.0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149</v>
      </c>
      <c r="B35" s="1">
        <v>-2.0</v>
      </c>
      <c r="C35" s="1">
        <v>-2.0</v>
      </c>
      <c r="D35" s="1">
        <v>-4.0</v>
      </c>
      <c r="E35" s="1">
        <v>-7.0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150</v>
      </c>
      <c r="B36" s="1">
        <v>-2.0</v>
      </c>
      <c r="C36" s="1">
        <v>-2.0</v>
      </c>
      <c r="D36" s="1">
        <v>-4.0</v>
      </c>
      <c r="E36" s="1">
        <v>-7.0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151</v>
      </c>
      <c r="B37" s="1">
        <v>0.0</v>
      </c>
      <c r="C37" s="1">
        <v>0.0</v>
      </c>
      <c r="D37" s="1">
        <v>-3.0</v>
      </c>
      <c r="E37" s="1">
        <v>-7.0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152</v>
      </c>
      <c r="B38" s="1" t="s">
        <v>153</v>
      </c>
      <c r="C38" s="1" t="s">
        <v>154</v>
      </c>
      <c r="D38" s="1" t="s">
        <v>154</v>
      </c>
      <c r="E38" s="1" t="s">
        <v>155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156</v>
      </c>
      <c r="B39" s="1">
        <v>-4.0</v>
      </c>
      <c r="C39" s="1">
        <v>-4.0</v>
      </c>
      <c r="D39" s="1">
        <v>-5.0</v>
      </c>
      <c r="E39" s="1">
        <v>-4.0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157</v>
      </c>
      <c r="B40" s="1">
        <v>0.0</v>
      </c>
      <c r="C40" s="1">
        <v>0.0</v>
      </c>
      <c r="D40" s="1">
        <v>0.0</v>
      </c>
      <c r="E40" s="1">
        <v>3.0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158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159</v>
      </c>
      <c r="B42" s="1">
        <v>0.0</v>
      </c>
      <c r="C42" s="1">
        <v>0.0</v>
      </c>
      <c r="D42" s="1">
        <v>0.0</v>
      </c>
      <c r="E42" s="1">
        <v>8.0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160</v>
      </c>
      <c r="B43" s="1">
        <v>99.0</v>
      </c>
      <c r="C43" s="1">
        <v>88.0</v>
      </c>
      <c r="D43" s="1">
        <v>2.0</v>
      </c>
      <c r="E43" s="1">
        <v>0.0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161</v>
      </c>
      <c r="B44" s="1">
        <v>1.0</v>
      </c>
      <c r="C44" s="1">
        <v>1.0</v>
      </c>
      <c r="D44" s="1">
        <v>1.0</v>
      </c>
      <c r="E44" s="1">
        <v>1.0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162</v>
      </c>
      <c r="B45" s="1">
        <v>0.0</v>
      </c>
      <c r="C45" s="1">
        <v>0.0</v>
      </c>
      <c r="D45" s="1">
        <v>6.0</v>
      </c>
      <c r="E45" s="1">
        <v>3.0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163</v>
      </c>
      <c r="B46" s="1">
        <v>0.0</v>
      </c>
      <c r="C46" s="1">
        <v>0.0</v>
      </c>
      <c r="D46" s="1">
        <v>22.0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164</v>
      </c>
      <c r="B47" s="1">
        <v>0.0</v>
      </c>
      <c r="C47" s="1">
        <v>0.0</v>
      </c>
      <c r="D47" s="1">
        <v>-16.0</v>
      </c>
      <c r="E47" s="1">
        <v>2.0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165</v>
      </c>
      <c r="B48" s="1">
        <v>6.0</v>
      </c>
      <c r="C48" s="1">
        <v>2.0</v>
      </c>
      <c r="D48" s="1">
        <v>0.0</v>
      </c>
      <c r="E48" s="1">
        <v>3.0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166</v>
      </c>
      <c r="B49" s="1">
        <v>20.0</v>
      </c>
      <c r="C49" s="1">
        <v>1.0</v>
      </c>
      <c r="D49" s="1">
        <v>24.0</v>
      </c>
      <c r="E49" s="1">
        <v>0.0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167</v>
      </c>
      <c r="B50" s="1">
        <v>0.0</v>
      </c>
      <c r="C50" s="1">
        <v>0.0</v>
      </c>
      <c r="D50" s="1">
        <v>0.0</v>
      </c>
      <c r="E50" s="1">
        <v>71.0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168</v>
      </c>
      <c r="B51" s="1">
        <v>27.0</v>
      </c>
      <c r="C51" s="1">
        <v>4.0</v>
      </c>
      <c r="D51" s="1">
        <v>24.0</v>
      </c>
      <c r="E51" s="1">
        <v>74.0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2020.0</v>
      </c>
      <c r="C1" s="1">
        <v>2021.0</v>
      </c>
      <c r="D1" s="1">
        <v>2022.0</v>
      </c>
      <c r="E1" s="1">
        <v>2023.0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170</v>
      </c>
      <c r="B3" s="1">
        <v>0.0</v>
      </c>
      <c r="C3" s="1" t="s">
        <v>171</v>
      </c>
      <c r="D3" s="1" t="s">
        <v>172</v>
      </c>
      <c r="E3" s="1" t="s">
        <v>173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174</v>
      </c>
      <c r="B4" s="1">
        <v>0.0</v>
      </c>
      <c r="C4" s="1" t="s">
        <v>175</v>
      </c>
      <c r="D4" s="1" t="s">
        <v>176</v>
      </c>
      <c r="E4" s="1" t="s">
        <v>177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178</v>
      </c>
      <c r="B5" s="1">
        <v>0.0</v>
      </c>
      <c r="C5" s="1" t="s">
        <v>179</v>
      </c>
      <c r="D5" s="1">
        <v>0.0</v>
      </c>
      <c r="E5" s="1" t="s">
        <v>180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181</v>
      </c>
      <c r="B6" s="1">
        <v>0.0</v>
      </c>
      <c r="C6" s="1">
        <v>41.0</v>
      </c>
      <c r="D6" s="1" t="s">
        <v>182</v>
      </c>
      <c r="E6" s="1" t="s">
        <v>180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184</v>
      </c>
      <c r="B8" s="1">
        <v>0.0</v>
      </c>
      <c r="C8" s="1">
        <v>0.0</v>
      </c>
      <c r="D8" s="1" t="s">
        <v>185</v>
      </c>
      <c r="E8" s="1" t="s">
        <v>186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187</v>
      </c>
      <c r="B9" s="1">
        <v>0.0</v>
      </c>
      <c r="C9" s="1">
        <v>0.0</v>
      </c>
      <c r="D9" s="1">
        <v>5.0</v>
      </c>
      <c r="E9" s="1" t="s">
        <v>188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189</v>
      </c>
      <c r="B10" s="1">
        <v>0.0</v>
      </c>
      <c r="C10" s="1">
        <v>0.0</v>
      </c>
      <c r="D10" s="1">
        <v>-8.0</v>
      </c>
      <c r="E10" s="1" t="s">
        <v>190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191</v>
      </c>
      <c r="B11" s="1">
        <v>0.0</v>
      </c>
      <c r="C11" s="1">
        <v>0.0</v>
      </c>
      <c r="D11" s="1">
        <v>-8.0</v>
      </c>
      <c r="E11" s="1" t="s">
        <v>192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>
        <v>0.0</v>
      </c>
      <c r="C12" s="1">
        <v>0.0</v>
      </c>
      <c r="D12" s="1">
        <v>-8.0</v>
      </c>
      <c r="E12" s="1" t="s">
        <v>194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>
        <v>0.0</v>
      </c>
      <c r="C13" s="1">
        <v>0.0</v>
      </c>
      <c r="D13" s="1">
        <v>-17.0</v>
      </c>
      <c r="E13" s="1" t="s">
        <v>196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197</v>
      </c>
      <c r="B14" s="1">
        <v>0.0</v>
      </c>
      <c r="C14" s="1">
        <v>0.0</v>
      </c>
      <c r="D14" s="1">
        <v>-17.0</v>
      </c>
      <c r="E14" s="1" t="s">
        <v>196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198</v>
      </c>
      <c r="B15" s="1">
        <v>0.0</v>
      </c>
      <c r="C15" s="1">
        <v>0.0</v>
      </c>
      <c r="D15" s="1">
        <v>-17.0</v>
      </c>
      <c r="E15" s="1" t="s">
        <v>196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199</v>
      </c>
      <c r="B16" s="1">
        <v>0.0</v>
      </c>
      <c r="C16" s="1">
        <v>0.0</v>
      </c>
      <c r="D16" s="1">
        <v>-10.0</v>
      </c>
      <c r="E16" s="1" t="s">
        <v>200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201</v>
      </c>
      <c r="B17" s="1">
        <v>0.0</v>
      </c>
      <c r="C17" s="1">
        <v>0.0</v>
      </c>
      <c r="D17" s="1">
        <v>-7.0</v>
      </c>
      <c r="E17" s="1" t="s">
        <v>202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203</v>
      </c>
      <c r="B18" s="1">
        <v>0.0</v>
      </c>
      <c r="C18" s="1">
        <v>0.0</v>
      </c>
      <c r="D18" s="1">
        <v>-8.0</v>
      </c>
      <c r="E18" s="1" t="s">
        <v>204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205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205</v>
      </c>
      <c r="B20" s="1">
        <v>0.0</v>
      </c>
      <c r="C20" s="1">
        <v>0.0</v>
      </c>
      <c r="D20" s="1" t="s">
        <v>206</v>
      </c>
      <c r="E20" s="1" t="s">
        <v>207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208</v>
      </c>
      <c r="B21" s="1">
        <v>0.0</v>
      </c>
      <c r="C21" s="1">
        <v>0.0</v>
      </c>
      <c r="D21" s="1" t="s">
        <v>209</v>
      </c>
      <c r="E21" s="1" t="s">
        <v>210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211</v>
      </c>
      <c r="B22" s="1">
        <v>0.0</v>
      </c>
      <c r="C22" s="1">
        <v>0.0</v>
      </c>
      <c r="D22" s="1" t="s">
        <v>212</v>
      </c>
      <c r="E22" s="1">
        <v>0.0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213</v>
      </c>
      <c r="B23" s="1">
        <v>0.0</v>
      </c>
      <c r="C23" s="1">
        <v>0.0</v>
      </c>
      <c r="D23" s="1">
        <v>0.0</v>
      </c>
      <c r="E23" s="1" t="s">
        <v>214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215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216</v>
      </c>
      <c r="B25" s="1" t="s">
        <v>217</v>
      </c>
      <c r="C25" s="1" t="s">
        <v>218</v>
      </c>
      <c r="D25" s="1" t="s">
        <v>219</v>
      </c>
      <c r="E25" s="1" t="s">
        <v>220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221</v>
      </c>
      <c r="B26" s="1" t="s">
        <v>217</v>
      </c>
      <c r="C26" s="1" t="s">
        <v>222</v>
      </c>
      <c r="D26" s="1" t="s">
        <v>223</v>
      </c>
      <c r="E26" s="1" t="s">
        <v>224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225</v>
      </c>
      <c r="B27" s="1" t="s">
        <v>226</v>
      </c>
      <c r="C27" s="1" t="s">
        <v>227</v>
      </c>
      <c r="D27" s="1" t="s">
        <v>228</v>
      </c>
      <c r="E27" s="1" t="s">
        <v>229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230</v>
      </c>
      <c r="B28" s="1">
        <v>0.0</v>
      </c>
      <c r="C28" s="1">
        <v>0.0</v>
      </c>
      <c r="D28" s="1" t="s">
        <v>231</v>
      </c>
      <c r="E28" s="1">
        <v>0.0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232</v>
      </c>
      <c r="B29" s="1">
        <v>0.0</v>
      </c>
      <c r="C29" s="1">
        <v>0.0</v>
      </c>
      <c r="D29" s="1">
        <v>0.0</v>
      </c>
      <c r="E29" s="1" t="s">
        <v>233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234</v>
      </c>
      <c r="B30" s="1">
        <v>0.0</v>
      </c>
      <c r="C30" s="1">
        <v>0.0</v>
      </c>
      <c r="D30" s="1">
        <v>0.0</v>
      </c>
      <c r="E30" s="1" t="s">
        <v>235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236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237</v>
      </c>
      <c r="B32" s="1" t="s">
        <v>238</v>
      </c>
      <c r="C32" s="1" t="s">
        <v>239</v>
      </c>
      <c r="D32" s="1" t="s">
        <v>240</v>
      </c>
      <c r="E32" s="1" t="s">
        <v>241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242</v>
      </c>
      <c r="B33" s="1" t="s">
        <v>243</v>
      </c>
      <c r="C33" s="1">
        <v>0.0</v>
      </c>
      <c r="D33" s="1" t="s">
        <v>244</v>
      </c>
      <c r="E33" s="1" t="s">
        <v>245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246</v>
      </c>
      <c r="B34" s="1" t="s">
        <v>247</v>
      </c>
      <c r="C34" s="1" t="s">
        <v>248</v>
      </c>
      <c r="D34" s="1">
        <v>0.0</v>
      </c>
      <c r="E34" s="1" t="s">
        <v>249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250</v>
      </c>
      <c r="B35" s="1" t="s">
        <v>251</v>
      </c>
      <c r="C35" s="1" t="s">
        <v>252</v>
      </c>
      <c r="D35" s="1">
        <v>0.0</v>
      </c>
      <c r="E35" s="1" t="s">
        <v>253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254</v>
      </c>
      <c r="B36" s="1">
        <v>0.0</v>
      </c>
      <c r="C36" s="1" t="s">
        <v>255</v>
      </c>
      <c r="D36" s="1" t="s">
        <v>256</v>
      </c>
      <c r="E36" s="1" t="s">
        <v>257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258</v>
      </c>
      <c r="B37" s="1" t="s">
        <v>259</v>
      </c>
      <c r="C37" s="1" t="s">
        <v>260</v>
      </c>
      <c r="D37" s="1" t="s">
        <v>261</v>
      </c>
      <c r="E37" s="1" t="s">
        <v>262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263</v>
      </c>
      <c r="B38" s="1" t="s">
        <v>264</v>
      </c>
      <c r="C38" s="1" t="s">
        <v>260</v>
      </c>
      <c r="D38" s="1" t="s">
        <v>261</v>
      </c>
      <c r="E38" s="1" t="s">
        <v>265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266</v>
      </c>
      <c r="B39" s="1" t="s">
        <v>264</v>
      </c>
      <c r="C39" s="1" t="s">
        <v>260</v>
      </c>
      <c r="D39" s="1" t="s">
        <v>267</v>
      </c>
      <c r="E39" s="1" t="s">
        <v>268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269</v>
      </c>
      <c r="B40" s="1" t="s">
        <v>270</v>
      </c>
      <c r="C40" s="1" t="s">
        <v>271</v>
      </c>
      <c r="D40" s="1" t="s">
        <v>272</v>
      </c>
      <c r="E40" s="1" t="s">
        <v>273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274</v>
      </c>
      <c r="B41" s="1" t="s">
        <v>275</v>
      </c>
      <c r="C41" s="1" t="s">
        <v>276</v>
      </c>
      <c r="D41" s="1" t="s">
        <v>277</v>
      </c>
      <c r="E41" s="1" t="s">
        <v>278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279</v>
      </c>
      <c r="B42" s="1" t="s">
        <v>280</v>
      </c>
      <c r="C42" s="1" t="s">
        <v>271</v>
      </c>
      <c r="D42" s="1" t="s">
        <v>272</v>
      </c>
      <c r="E42" s="1" t="s">
        <v>273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281</v>
      </c>
      <c r="B43" s="1" t="s">
        <v>275</v>
      </c>
      <c r="C43" s="1" t="s">
        <v>276</v>
      </c>
      <c r="D43" s="1" t="s">
        <v>282</v>
      </c>
      <c r="E43" s="1" t="s">
        <v>278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283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284</v>
      </c>
      <c r="B45" s="1">
        <v>0.0</v>
      </c>
      <c r="C45" s="1">
        <v>0.0</v>
      </c>
      <c r="D45" s="1">
        <v>0.0</v>
      </c>
      <c r="E45" s="1">
        <v>5.0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285</v>
      </c>
      <c r="B46" s="1">
        <v>0.0</v>
      </c>
      <c r="C46" s="1">
        <v>0.0</v>
      </c>
      <c r="D46" s="1">
        <v>0.0</v>
      </c>
      <c r="E46" s="1">
        <v>1.0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286</v>
      </c>
      <c r="B47" s="1">
        <v>0.0</v>
      </c>
      <c r="C47" s="1" t="s">
        <v>287</v>
      </c>
      <c r="D47" s="1" t="s">
        <v>288</v>
      </c>
      <c r="E47" s="1" t="s">
        <v>289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290</v>
      </c>
      <c r="B48" s="1">
        <v>0.0</v>
      </c>
      <c r="C48" s="1" t="s">
        <v>291</v>
      </c>
      <c r="D48" s="1" t="s">
        <v>292</v>
      </c>
      <c r="E48" s="1" t="s">
        <v>293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294</v>
      </c>
      <c r="B49" s="1">
        <v>0.0</v>
      </c>
      <c r="C49" s="1" t="s">
        <v>291</v>
      </c>
      <c r="D49" s="1" t="s">
        <v>292</v>
      </c>
      <c r="E49" s="1" t="s">
        <v>295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296</v>
      </c>
      <c r="B50" s="1">
        <v>0.0</v>
      </c>
      <c r="C50" s="1" t="s">
        <v>297</v>
      </c>
      <c r="D50" s="1" t="s">
        <v>298</v>
      </c>
      <c r="E50" s="1" t="s">
        <v>299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300</v>
      </c>
      <c r="B51" s="1">
        <v>0.0</v>
      </c>
      <c r="C51" s="1" t="s">
        <v>297</v>
      </c>
      <c r="D51" s="1" t="s">
        <v>298</v>
      </c>
      <c r="E51" s="1" t="s">
        <v>299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301</v>
      </c>
      <c r="B52" s="1">
        <v>0.0</v>
      </c>
      <c r="C52" s="1" t="s">
        <v>302</v>
      </c>
      <c r="D52" s="1" t="s">
        <v>303</v>
      </c>
      <c r="E52" s="1" t="s">
        <v>304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305</v>
      </c>
      <c r="B53" s="1">
        <v>0.0</v>
      </c>
      <c r="C53" s="1" t="s">
        <v>306</v>
      </c>
      <c r="D53" s="1" t="s">
        <v>307</v>
      </c>
      <c r="E53" s="1" t="s">
        <v>308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309</v>
      </c>
      <c r="B54" s="1">
        <v>0.0</v>
      </c>
      <c r="C54" s="1">
        <v>0.0</v>
      </c>
      <c r="D54" s="1" t="s">
        <v>310</v>
      </c>
      <c r="E54" s="1">
        <v>0.0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311</v>
      </c>
      <c r="B55" s="1">
        <v>0.0</v>
      </c>
      <c r="C55" s="1">
        <v>0.0</v>
      </c>
      <c r="D55" s="1">
        <v>0.0</v>
      </c>
      <c r="E55" s="1" t="s">
        <v>312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313</v>
      </c>
      <c r="B56" s="1">
        <v>0.0</v>
      </c>
      <c r="C56" s="1" t="s">
        <v>314</v>
      </c>
      <c r="D56" s="1">
        <v>0.0</v>
      </c>
      <c r="E56" s="1" t="s">
        <v>315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316</v>
      </c>
      <c r="B57" s="1">
        <v>0.0</v>
      </c>
      <c r="C57" s="1" t="s">
        <v>317</v>
      </c>
      <c r="D57" s="1" t="s">
        <v>318</v>
      </c>
      <c r="E57" s="1" t="s">
        <v>319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320</v>
      </c>
      <c r="B58" s="1">
        <v>0.0</v>
      </c>
      <c r="C58" s="1" t="s">
        <v>321</v>
      </c>
      <c r="D58" s="1" t="s">
        <v>322</v>
      </c>
      <c r="E58" s="1" t="s">
        <v>323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324</v>
      </c>
      <c r="B59" s="1">
        <v>0.0</v>
      </c>
      <c r="C59" s="1" t="s">
        <v>321</v>
      </c>
      <c r="D59" s="1" t="s">
        <v>322</v>
      </c>
      <c r="E59" s="1" t="s">
        <v>325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326</v>
      </c>
      <c r="B60" s="1">
        <v>0.0</v>
      </c>
      <c r="C60" s="1" t="s">
        <v>327</v>
      </c>
      <c r="D60" s="1" t="s">
        <v>328</v>
      </c>
      <c r="E60" s="1" t="s">
        <v>329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330</v>
      </c>
      <c r="B61" s="1">
        <v>0.0</v>
      </c>
      <c r="C61" s="1">
        <v>0.0</v>
      </c>
      <c r="D61" s="1">
        <v>0.0</v>
      </c>
      <c r="E61" s="1" t="s">
        <v>331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332</v>
      </c>
      <c r="B62" s="1">
        <v>0.0</v>
      </c>
      <c r="C62" s="1">
        <v>0.0</v>
      </c>
      <c r="D62" s="1" t="s">
        <v>333</v>
      </c>
      <c r="E62" s="1" t="s">
        <v>334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335</v>
      </c>
      <c r="B63" s="1">
        <v>0.0</v>
      </c>
      <c r="C63" s="1">
        <v>0.0</v>
      </c>
      <c r="D63" s="1" t="s">
        <v>336</v>
      </c>
      <c r="E63" s="1" t="s">
        <v>337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338</v>
      </c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339</v>
      </c>
      <c r="B65" s="1">
        <v>0.0</v>
      </c>
      <c r="C65" s="1">
        <v>0.0</v>
      </c>
      <c r="D65" s="1" t="s">
        <v>340</v>
      </c>
      <c r="E65" s="1" t="s">
        <v>341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342</v>
      </c>
      <c r="B66" s="1">
        <v>0.0</v>
      </c>
      <c r="C66" s="1">
        <v>0.0</v>
      </c>
      <c r="D66" s="1" t="s">
        <v>343</v>
      </c>
      <c r="E66" s="1" t="s">
        <v>344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345</v>
      </c>
      <c r="B67" s="1">
        <v>0.0</v>
      </c>
      <c r="C67" s="1">
        <v>0.0</v>
      </c>
      <c r="D67" s="1" t="s">
        <v>343</v>
      </c>
      <c r="E67" s="1" t="s">
        <v>346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347</v>
      </c>
      <c r="B68" s="1">
        <v>0.0</v>
      </c>
      <c r="C68" s="1">
        <v>0.0</v>
      </c>
      <c r="D68" s="1" t="s">
        <v>348</v>
      </c>
      <c r="E68" s="1" t="s">
        <v>349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350</v>
      </c>
      <c r="B69" s="1">
        <v>0.0</v>
      </c>
      <c r="C69" s="1">
        <v>0.0</v>
      </c>
      <c r="D69" s="1" t="s">
        <v>348</v>
      </c>
      <c r="E69" s="1" t="s">
        <v>349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351</v>
      </c>
      <c r="B70" s="1">
        <v>0.0</v>
      </c>
      <c r="C70" s="1">
        <v>0.0</v>
      </c>
      <c r="D70" s="1" t="s">
        <v>352</v>
      </c>
      <c r="E70" s="1" t="s">
        <v>353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354</v>
      </c>
      <c r="B71" s="1">
        <v>0.0</v>
      </c>
      <c r="C71" s="1">
        <v>0.0</v>
      </c>
      <c r="D71" s="1" t="s">
        <v>355</v>
      </c>
      <c r="E71" s="1" t="s">
        <v>356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357</v>
      </c>
      <c r="B72" s="1">
        <v>0.0</v>
      </c>
      <c r="C72" s="1">
        <v>0.0</v>
      </c>
      <c r="D72" s="1">
        <v>0.0</v>
      </c>
      <c r="E72" s="1">
        <v>0.0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358</v>
      </c>
      <c r="B73" s="1">
        <v>0.0</v>
      </c>
      <c r="C73" s="1">
        <v>0.0</v>
      </c>
      <c r="D73" s="1" t="s">
        <v>359</v>
      </c>
      <c r="E73" s="1">
        <v>0.0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360</v>
      </c>
      <c r="B74" s="1">
        <v>0.0</v>
      </c>
      <c r="C74" s="1">
        <v>0.0</v>
      </c>
      <c r="D74" s="1" t="s">
        <v>361</v>
      </c>
      <c r="E74" s="1" t="s">
        <v>362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363</v>
      </c>
      <c r="B75" s="1">
        <v>0.0</v>
      </c>
      <c r="C75" s="1">
        <v>0.0</v>
      </c>
      <c r="D75" s="1" t="s">
        <v>364</v>
      </c>
      <c r="E75" s="1" t="s">
        <v>365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366</v>
      </c>
      <c r="B76" s="1">
        <v>0.0</v>
      </c>
      <c r="C76" s="1">
        <v>0.0</v>
      </c>
      <c r="D76" s="1" t="s">
        <v>364</v>
      </c>
      <c r="E76" s="1" t="s">
        <v>367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368</v>
      </c>
      <c r="B77" s="1">
        <v>0.0</v>
      </c>
      <c r="C77" s="1">
        <v>0.0</v>
      </c>
      <c r="D77" s="1" t="s">
        <v>369</v>
      </c>
      <c r="E77" s="1" t="s">
        <v>370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371</v>
      </c>
      <c r="B78" s="1">
        <v>0.0</v>
      </c>
      <c r="C78" s="1">
        <v>0.0</v>
      </c>
      <c r="D78" s="1" t="s">
        <v>372</v>
      </c>
      <c r="E78" s="1">
        <v>0.0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373</v>
      </c>
      <c r="B79" s="1">
        <v>0.0</v>
      </c>
      <c r="C79" s="1">
        <v>0.0</v>
      </c>
      <c r="D79" s="1">
        <v>0.0</v>
      </c>
      <c r="E79" s="1" t="s">
        <v>374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375</v>
      </c>
      <c r="B80" s="1">
        <v>0.0</v>
      </c>
      <c r="C80" s="1">
        <v>0.0</v>
      </c>
      <c r="D80" s="1">
        <v>0.0</v>
      </c>
      <c r="E80" s="1" t="s">
        <v>376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377</v>
      </c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378</v>
      </c>
      <c r="B82" s="1">
        <v>0.0</v>
      </c>
      <c r="C82" s="1">
        <v>0.0</v>
      </c>
      <c r="D82" s="1">
        <v>0.0</v>
      </c>
      <c r="E82" s="1" t="s">
        <v>379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380</v>
      </c>
      <c r="B83" s="1">
        <v>0.0</v>
      </c>
      <c r="C83" s="1">
        <v>0.0</v>
      </c>
      <c r="D83" s="1">
        <v>0.0</v>
      </c>
      <c r="E83" s="1" t="s">
        <v>381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382</v>
      </c>
      <c r="B84" s="1">
        <v>0.0</v>
      </c>
      <c r="C84" s="1">
        <v>0.0</v>
      </c>
      <c r="D84" s="1">
        <v>0.0</v>
      </c>
      <c r="E84" s="1" t="s">
        <v>383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384</v>
      </c>
      <c r="B85" s="1">
        <v>0.0</v>
      </c>
      <c r="C85" s="1">
        <v>0.0</v>
      </c>
      <c r="D85" s="1">
        <v>0.0</v>
      </c>
      <c r="E85" s="1" t="s">
        <v>385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386</v>
      </c>
      <c r="B86" s="1">
        <v>0.0</v>
      </c>
      <c r="C86" s="1">
        <v>0.0</v>
      </c>
      <c r="D86" s="1">
        <v>0.0</v>
      </c>
      <c r="E86" s="1" t="s">
        <v>385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387</v>
      </c>
      <c r="B87" s="1">
        <v>0.0</v>
      </c>
      <c r="C87" s="1">
        <v>0.0</v>
      </c>
      <c r="D87" s="1">
        <v>0.0</v>
      </c>
      <c r="E87" s="1" t="s">
        <v>388</v>
      </c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389</v>
      </c>
      <c r="B88" s="1">
        <v>0.0</v>
      </c>
      <c r="C88" s="1">
        <v>0.0</v>
      </c>
      <c r="D88" s="1">
        <v>0.0</v>
      </c>
      <c r="E88" s="1" t="s">
        <v>390</v>
      </c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391</v>
      </c>
      <c r="B89" s="1">
        <v>0.0</v>
      </c>
      <c r="C89" s="1">
        <v>0.0</v>
      </c>
      <c r="D89" s="1">
        <v>0.0</v>
      </c>
      <c r="E89" s="1" t="s">
        <v>392</v>
      </c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393</v>
      </c>
      <c r="B90" s="1">
        <v>0.0</v>
      </c>
      <c r="C90" s="1">
        <v>0.0</v>
      </c>
      <c r="D90" s="1">
        <v>0.0</v>
      </c>
      <c r="E90" s="1" t="s">
        <v>394</v>
      </c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395</v>
      </c>
      <c r="B91" s="1">
        <v>0.0</v>
      </c>
      <c r="C91" s="1">
        <v>0.0</v>
      </c>
      <c r="D91" s="1">
        <v>0.0</v>
      </c>
      <c r="E91" s="1" t="s">
        <v>396</v>
      </c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397</v>
      </c>
      <c r="B92" s="1">
        <v>0.0</v>
      </c>
      <c r="C92" s="1">
        <v>0.0</v>
      </c>
      <c r="D92" s="1">
        <v>0.0</v>
      </c>
      <c r="E92" s="1" t="s">
        <v>398</v>
      </c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399</v>
      </c>
      <c r="B93" s="1">
        <v>0.0</v>
      </c>
      <c r="C93" s="1">
        <v>0.0</v>
      </c>
      <c r="D93" s="1">
        <v>0.0</v>
      </c>
      <c r="E93" s="1" t="s">
        <v>400</v>
      </c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401</v>
      </c>
      <c r="B94" s="1">
        <v>0.0</v>
      </c>
      <c r="C94" s="1">
        <v>0.0</v>
      </c>
      <c r="D94" s="1">
        <v>0.0</v>
      </c>
      <c r="E94" s="1" t="s">
        <v>402</v>
      </c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403</v>
      </c>
      <c r="C1" s="1" t="s">
        <v>404</v>
      </c>
      <c r="D1" s="1" t="s">
        <v>405</v>
      </c>
      <c r="E1" s="1" t="s">
        <v>406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407</v>
      </c>
      <c r="B2" s="1" t="s">
        <v>408</v>
      </c>
      <c r="C2" s="1" t="s">
        <v>409</v>
      </c>
      <c r="D2" s="1" t="s">
        <v>409</v>
      </c>
      <c r="E2" s="1" t="s">
        <v>410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411</v>
      </c>
      <c r="B3" s="1" t="s">
        <v>410</v>
      </c>
      <c r="C3" s="1" t="s">
        <v>410</v>
      </c>
      <c r="D3" s="1" t="s">
        <v>412</v>
      </c>
      <c r="E3" s="1" t="s">
        <v>410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413</v>
      </c>
      <c r="B4" s="1" t="s">
        <v>408</v>
      </c>
      <c r="C4" s="1" t="s">
        <v>409</v>
      </c>
      <c r="D4" s="1" t="s">
        <v>409</v>
      </c>
      <c r="E4" s="1" t="s">
        <v>409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411</v>
      </c>
      <c r="B5" s="1" t="s">
        <v>410</v>
      </c>
      <c r="C5" s="1" t="s">
        <v>410</v>
      </c>
      <c r="D5" s="1" t="s">
        <v>412</v>
      </c>
      <c r="E5" s="1" t="s">
        <v>412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414</v>
      </c>
      <c r="B6" s="1" t="s">
        <v>415</v>
      </c>
      <c r="C6" s="1" t="s">
        <v>416</v>
      </c>
      <c r="D6" s="1" t="s">
        <v>417</v>
      </c>
      <c r="E6" s="1" t="s">
        <v>418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419</v>
      </c>
      <c r="B7" s="1" t="s">
        <v>410</v>
      </c>
      <c r="C7" s="1" t="s">
        <v>410</v>
      </c>
      <c r="D7" s="1" t="s">
        <v>410</v>
      </c>
      <c r="E7" s="1" t="s">
        <v>410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420</v>
      </c>
      <c r="B8" s="1" t="s">
        <v>410</v>
      </c>
      <c r="C8" s="1" t="s">
        <v>410</v>
      </c>
      <c r="D8" s="1" t="s">
        <v>421</v>
      </c>
      <c r="E8" s="1" t="s">
        <v>421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422</v>
      </c>
      <c r="B9" s="1" t="s">
        <v>423</v>
      </c>
      <c r="C9" s="1" t="s">
        <v>424</v>
      </c>
      <c r="D9" s="1" t="s">
        <v>425</v>
      </c>
      <c r="E9" s="1" t="s">
        <v>426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427</v>
      </c>
      <c r="B10" s="1" t="s">
        <v>428</v>
      </c>
      <c r="C10" s="1" t="s">
        <v>424</v>
      </c>
      <c r="D10" s="1" t="s">
        <v>425</v>
      </c>
      <c r="E10" s="1" t="s">
        <v>426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429</v>
      </c>
      <c r="B11" s="1" t="s">
        <v>410</v>
      </c>
      <c r="C11" s="1" t="s">
        <v>410</v>
      </c>
      <c r="D11" s="1" t="s">
        <v>410</v>
      </c>
      <c r="E11" s="1" t="s">
        <v>410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430</v>
      </c>
      <c r="B12" s="1" t="s">
        <v>410</v>
      </c>
      <c r="C12" s="1" t="s">
        <v>431</v>
      </c>
      <c r="D12" s="1" t="s">
        <v>432</v>
      </c>
      <c r="E12" s="1" t="s">
        <v>433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434</v>
      </c>
      <c r="B13" s="1" t="s">
        <v>410</v>
      </c>
      <c r="C13" s="1" t="s">
        <v>410</v>
      </c>
      <c r="D13" s="1" t="s">
        <v>410</v>
      </c>
      <c r="E13" s="1" t="s">
        <v>410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435</v>
      </c>
      <c r="B14" s="1" t="s">
        <v>410</v>
      </c>
      <c r="C14" s="1" t="s">
        <v>410</v>
      </c>
      <c r="D14" s="1" t="s">
        <v>410</v>
      </c>
      <c r="E14" s="1" t="s">
        <v>410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436</v>
      </c>
      <c r="B15" s="1" t="s">
        <v>410</v>
      </c>
      <c r="C15" s="1" t="s">
        <v>410</v>
      </c>
      <c r="D15" s="1" t="s">
        <v>410</v>
      </c>
      <c r="E15" s="1" t="s">
        <v>410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437</v>
      </c>
      <c r="B16" s="1" t="s">
        <v>410</v>
      </c>
      <c r="C16" s="1" t="s">
        <v>410</v>
      </c>
      <c r="D16" s="1" t="s">
        <v>410</v>
      </c>
      <c r="E16" s="1" t="s">
        <v>410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438</v>
      </c>
      <c r="B17" s="1" t="s">
        <v>135</v>
      </c>
      <c r="C17" s="1" t="s">
        <v>439</v>
      </c>
      <c r="D17" s="1" t="s">
        <v>440</v>
      </c>
      <c r="E17" s="1" t="s">
        <v>441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442</v>
      </c>
      <c r="B18" s="1" t="s">
        <v>410</v>
      </c>
      <c r="C18" s="1" t="s">
        <v>410</v>
      </c>
      <c r="D18" s="1" t="s">
        <v>410</v>
      </c>
      <c r="E18" s="1" t="s">
        <v>410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443</v>
      </c>
      <c r="B19" s="1" t="s">
        <v>444</v>
      </c>
      <c r="C19" s="1" t="s">
        <v>445</v>
      </c>
      <c r="D19" s="1" t="s">
        <v>446</v>
      </c>
      <c r="E19" s="1" t="s">
        <v>447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 t="s">
        <v>410</v>
      </c>
      <c r="C20" s="1" t="s">
        <v>410</v>
      </c>
      <c r="D20" s="1" t="s">
        <v>410</v>
      </c>
      <c r="E20" s="1" t="s">
        <v>410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448</v>
      </c>
      <c r="B21" s="1" t="s">
        <v>410</v>
      </c>
      <c r="C21" s="1" t="s">
        <v>449</v>
      </c>
      <c r="D21" s="1" t="s">
        <v>450</v>
      </c>
      <c r="E21" s="1" t="s">
        <v>451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452</v>
      </c>
      <c r="B22" s="1" t="s">
        <v>453</v>
      </c>
      <c r="C22" s="1" t="s">
        <v>454</v>
      </c>
      <c r="D22" s="1" t="s">
        <v>450</v>
      </c>
      <c r="E22" s="1" t="s">
        <v>451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104</v>
      </c>
      <c r="B23" s="1" t="s">
        <v>410</v>
      </c>
      <c r="C23" s="1" t="s">
        <v>410</v>
      </c>
      <c r="D23" s="1" t="s">
        <v>410</v>
      </c>
      <c r="E23" s="1" t="s">
        <v>410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455</v>
      </c>
      <c r="B24" s="1" t="s">
        <v>456</v>
      </c>
      <c r="C24" s="1" t="s">
        <v>457</v>
      </c>
      <c r="D24" s="1" t="s">
        <v>457</v>
      </c>
      <c r="E24" s="1" t="s">
        <v>457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458</v>
      </c>
      <c r="B25" s="1" t="s">
        <v>459</v>
      </c>
      <c r="C25" s="1" t="s">
        <v>460</v>
      </c>
      <c r="D25" s="1" t="s">
        <v>460</v>
      </c>
      <c r="E25" s="1" t="s">
        <v>410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461</v>
      </c>
      <c r="B26" s="1" t="s">
        <v>462</v>
      </c>
      <c r="C26" s="1" t="s">
        <v>410</v>
      </c>
      <c r="D26" s="1" t="s">
        <v>410</v>
      </c>
      <c r="E26" s="1" t="s">
        <v>410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463</v>
      </c>
      <c r="B2" s="1" t="s">
        <v>464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465</v>
      </c>
      <c r="B3" s="1" t="s">
        <v>466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467</v>
      </c>
      <c r="B4" s="1" t="s">
        <v>468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469</v>
      </c>
      <c r="B5" s="1" t="s">
        <v>470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471</v>
      </c>
      <c r="B6" s="1" t="s">
        <v>472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473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474</v>
      </c>
      <c r="B8" s="1" t="s">
        <v>475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476</v>
      </c>
      <c r="B9" s="4" t="s">
        <v>477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478</v>
      </c>
      <c r="B10" s="1" t="s">
        <v>479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480</v>
      </c>
      <c r="B11" s="1" t="s">
        <v>481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482</v>
      </c>
      <c r="B12" s="1" t="s">
        <v>479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483</v>
      </c>
      <c r="B13" s="1" t="s">
        <v>484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485</v>
      </c>
      <c r="B14" s="1" t="s">
        <v>486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487</v>
      </c>
      <c r="B15" s="1" t="s">
        <v>484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488</v>
      </c>
      <c r="B16" s="1" t="s">
        <v>489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490</v>
      </c>
      <c r="B17" s="1">
        <v>75.0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491</v>
      </c>
      <c r="B18" s="1" t="s">
        <v>492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493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494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495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496</v>
      </c>
      <c r="B22" s="1">
        <v>0.9337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497</v>
      </c>
      <c r="B23" s="1">
        <v>0.92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498</v>
      </c>
      <c r="B24" s="1">
        <v>0.8006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499</v>
      </c>
      <c r="B25" s="1">
        <v>0.9204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500</v>
      </c>
      <c r="B26" s="1">
        <v>0.9337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501</v>
      </c>
      <c r="B27" s="1">
        <v>0.92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502</v>
      </c>
      <c r="B28" s="1">
        <v>0.8006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503</v>
      </c>
      <c r="B29" s="1">
        <v>0.9204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504</v>
      </c>
      <c r="B30" s="1">
        <v>3.124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505</v>
      </c>
      <c r="B31" s="1">
        <v>-1.2272726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506</v>
      </c>
      <c r="B32" s="1">
        <v>281384.0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507</v>
      </c>
      <c r="B33" s="1">
        <v>281384.0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508</v>
      </c>
      <c r="B34" s="1">
        <v>156649.0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509</v>
      </c>
      <c r="B35" s="1">
        <v>113110.0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510</v>
      </c>
      <c r="B36" s="1">
        <v>113110.0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511</v>
      </c>
      <c r="B37" s="1">
        <v>0.7858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512</v>
      </c>
      <c r="B38" s="1">
        <v>0.8517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513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514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515</v>
      </c>
      <c r="B41" s="1">
        <v>1.2623526E7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516</v>
      </c>
      <c r="B42" s="1">
        <v>0.8006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517</v>
      </c>
      <c r="B43" s="1">
        <v>3.62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518</v>
      </c>
      <c r="B44" s="1">
        <v>1.7254959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519</v>
      </c>
      <c r="B45" s="1">
        <v>1.12914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520</v>
      </c>
      <c r="B46" s="1">
        <v>1.85406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521</v>
      </c>
      <c r="B47" s="1" t="s">
        <v>522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523</v>
      </c>
      <c r="B48" s="1">
        <v>1.8466082E7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524</v>
      </c>
      <c r="B49" s="1">
        <v>-1.1941301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525</v>
      </c>
      <c r="B50" s="1">
        <v>8582450.0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526</v>
      </c>
      <c r="B51" s="1">
        <v>1.55846E7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527</v>
      </c>
      <c r="B52" s="1">
        <v>271434.0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528</v>
      </c>
      <c r="B53" s="1">
        <v>396176.0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529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530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531</v>
      </c>
      <c r="B56" s="1">
        <v>0.0175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532</v>
      </c>
      <c r="B57" s="1">
        <v>0.29551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533</v>
      </c>
      <c r="B58" s="1">
        <v>0.03026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534</v>
      </c>
      <c r="B59" s="1">
        <v>1.43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535</v>
      </c>
      <c r="B60" s="1">
        <v>0.028499998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536</v>
      </c>
      <c r="B61" s="1">
        <v>1.77222E7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537</v>
      </c>
      <c r="B62" s="1">
        <v>0.517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538</v>
      </c>
      <c r="B63" s="1">
        <v>1.5667311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539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540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541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542</v>
      </c>
      <c r="B67" s="1">
        <v>-8736142.0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543</v>
      </c>
      <c r="B68" s="1">
        <v>-0.8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544</v>
      </c>
      <c r="B69" s="1">
        <v>-0.6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545</v>
      </c>
      <c r="B70" s="1">
        <v>2.524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546</v>
      </c>
      <c r="B71" s="1">
        <v>-2.298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547</v>
      </c>
      <c r="B72" s="1">
        <v>-0.48407644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548</v>
      </c>
      <c r="B73" s="1">
        <v>0.22263205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549</v>
      </c>
      <c r="B74" s="1" t="s">
        <v>550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551</v>
      </c>
      <c r="B75" s="1" t="s">
        <v>552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553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554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555</v>
      </c>
      <c r="B78" s="1" t="s">
        <v>556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557</v>
      </c>
      <c r="B79" s="1" t="s">
        <v>556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558</v>
      </c>
      <c r="B80" s="1">
        <v>1.662039E9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559</v>
      </c>
      <c r="B81" s="1" t="s">
        <v>560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561</v>
      </c>
      <c r="B82" s="1" t="s">
        <v>562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563</v>
      </c>
      <c r="B83" s="1" t="s">
        <v>564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565</v>
      </c>
      <c r="B84" s="1" t="s">
        <v>566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567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568</v>
      </c>
      <c r="B86" s="1">
        <v>0.81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569</v>
      </c>
      <c r="B87" s="1">
        <v>6.0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570</v>
      </c>
      <c r="B88" s="1">
        <v>6.0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571</v>
      </c>
      <c r="B89" s="1">
        <v>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572</v>
      </c>
      <c r="B90" s="1">
        <v>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573</v>
      </c>
      <c r="B91" s="1" t="s">
        <v>574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575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576</v>
      </c>
      <c r="B93" s="1">
        <v>801311.0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577</v>
      </c>
      <c r="B94" s="1">
        <v>0.06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578</v>
      </c>
      <c r="B95" s="1">
        <v>-8034549.0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579</v>
      </c>
      <c r="B96" s="1">
        <v>1380004.0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580</v>
      </c>
      <c r="B97" s="1">
        <v>1.03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581</v>
      </c>
      <c r="B98" s="1">
        <v>1.152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582</v>
      </c>
      <c r="B99" s="1">
        <v>7315883.0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583</v>
      </c>
      <c r="B100" s="1">
        <v>40.197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584</v>
      </c>
      <c r="B101" s="1">
        <v>0.744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585</v>
      </c>
      <c r="B102" s="1">
        <v>-0.69784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586</v>
      </c>
      <c r="B103" s="1">
        <v>-1.5151801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587</v>
      </c>
      <c r="B104" s="1">
        <v>-4287389.0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588</v>
      </c>
      <c r="B105" s="1">
        <v>-7027216.0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589</v>
      </c>
      <c r="B106" s="1">
        <v>120.474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590</v>
      </c>
      <c r="B107" s="1">
        <v>0.35473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591</v>
      </c>
      <c r="B108" s="1">
        <v>-1.09823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592</v>
      </c>
      <c r="B109" s="1">
        <v>-0.87077004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593</v>
      </c>
      <c r="B110" s="1" t="s">
        <v>522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594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54</v>
      </c>
      <c r="B3" s="1">
        <v>0.0</v>
      </c>
      <c r="C3" s="1">
        <v>-71.0</v>
      </c>
      <c r="D3" s="1">
        <v>-3.0</v>
      </c>
      <c r="E3" s="1">
        <v>-3.0</v>
      </c>
      <c r="F3" s="1">
        <f>IF(E3*FORECAST(F2,B3:E3,B2:E2)&gt;0,FORECAST(F2,B3:E3,B2:E2),E3)*$X$1</f>
        <v>-4.5</v>
      </c>
      <c r="G3" s="1">
        <f>IF(F3*FORECAST(G2,B3:F3,B2:F2)&gt;0,FORECAST(G2,B3:F3,B2:F2),F3)*$X$1</f>
        <v>-4.5</v>
      </c>
      <c r="H3" s="1">
        <f>IF(G3*FORECAST(H2,B3:G3,B2:G2)&gt;0,FORECAST(H2,B3:G3,B2:G2),G3)*$X$1</f>
        <v>-4.5</v>
      </c>
      <c r="I3" s="1">
        <f>IF(H3*FORECAST(I2,B3:H3,B2:H2)&gt;0,FORECAST(I2,B3:H3,B2:H2),H3)*$X$1</f>
        <v>-4.5</v>
      </c>
      <c r="J3" s="1">
        <f>IF(I3*FORECAST(J2,B3:I3,B2:I2)&gt;0,FORECAST(J2,B3:I3,B2:I2),I3)*$X$1</f>
        <v>-4.5</v>
      </c>
      <c r="K3" s="1">
        <f>IF(J3*FORECAST(K2,B3:J3,B2:J2)&gt;0,FORECAST(K2,B3:J3,B2:J2),J3)*$X$1</f>
        <v>-4.5</v>
      </c>
      <c r="L3" s="1">
        <f>IF(K3*FORECAST(L2,B3:K3,B2:K2)&gt;0,FORECAST(L2,B3:K3,B2:K2),K3)*$X$1</f>
        <v>-4.5</v>
      </c>
      <c r="M3" s="5">
        <f>IF(L3*FORECAST(M2,B3:L3,B2:L2)&gt;0,FORECAST(M2,B3:L3,B2:L2),L3)*$X$1</f>
        <v>-4.5</v>
      </c>
      <c r="N3" s="5">
        <f>IF(M3*FORECAST(N2,B3:M3,B2:M2)&gt;0,FORECAST(N2,B3:M3,B2:M2),M3)*$X$1</f>
        <v>-4.5</v>
      </c>
      <c r="O3" s="5">
        <f>IF(N3*FORECAST(O2,B3:N3,B2:N2)&gt;0,FORECAST(O2,B3:N3,B2:N2),N3)*$X$1</f>
        <v>-4.5</v>
      </c>
      <c r="P3" s="5">
        <f>IF(O3*FORECAST(P2,B3:O3,B2:O2)&gt;0,FORECAST(P2,B3:O3,B2:O2),O3)*$X$1</f>
        <v>-4.5</v>
      </c>
      <c r="Q3" s="5">
        <f>IF(P3*FORECAST(Q2,B3:P3,B2:P2)&gt;0,FORECAST(Q2,B3:P3,B2:P2),P3)*$X$1</f>
        <v>-4.5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9.0</v>
      </c>
      <c r="C4" s="1">
        <v>10.0</v>
      </c>
      <c r="D4" s="1">
        <v>-11.0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595</v>
      </c>
      <c r="B5" s="1">
        <v>2.0</v>
      </c>
      <c r="C5" s="1">
        <v>2.0</v>
      </c>
      <c r="D5" s="1">
        <v>4.0</v>
      </c>
      <c r="E5" s="1">
        <v>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596</v>
      </c>
      <c r="L7" s="1">
        <f>IF(Q3*FORECAST(Q2,B3:Q3,B2:Q2)&gt;0,FORECAST(Q2,B3:Q3,B2:Q2),P3)*$X$1 * (1+0.02)/(0.0874-0.02)</f>
        <v>-68.10089021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597</v>
      </c>
      <c r="L8" s="6">
        <f t="array" ref="L8">NPV(0.0874,G3:Q3)</f>
        <v>-31.00323974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598</v>
      </c>
      <c r="L9" s="6">
        <f t="array" ref="L9">NPV(0.0874,G16:Q16)</f>
        <v>-27.09381579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599</v>
      </c>
      <c r="L10" s="6">
        <f>L8 + L9</f>
        <v>-58.09705552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600</v>
      </c>
      <c r="L12" s="6">
        <f>L10 - L11</f>
        <v>-57.09705552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601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-7.13713194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-68.10089021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2020.0</v>
      </c>
      <c r="C2" s="3">
        <v>2021.0</v>
      </c>
      <c r="D2" s="3">
        <v>2022.0</v>
      </c>
      <c r="E2" s="3">
        <v>2023.0</v>
      </c>
      <c r="F2" s="3">
        <v>2024.0</v>
      </c>
      <c r="G2" s="3">
        <v>2025.0</v>
      </c>
      <c r="H2" s="3">
        <v>2026.0</v>
      </c>
      <c r="I2" s="3">
        <v>2027.0</v>
      </c>
      <c r="J2" s="3">
        <v>2028.0</v>
      </c>
      <c r="K2" s="3">
        <v>2029.0</v>
      </c>
      <c r="L2" s="3">
        <v>2030.0</v>
      </c>
      <c r="M2" s="5">
        <v>2031.0</v>
      </c>
      <c r="N2" s="5">
        <v>2032.0</v>
      </c>
      <c r="O2" s="5">
        <v>2033.0</v>
      </c>
      <c r="P2" s="5">
        <v>2034.0</v>
      </c>
      <c r="Q2" s="5">
        <v>2035.0</v>
      </c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-7.0</v>
      </c>
      <c r="C3" s="1">
        <v>-6.0</v>
      </c>
      <c r="D3" s="1">
        <v>-8.0</v>
      </c>
      <c r="E3" s="1">
        <v>-7.0</v>
      </c>
      <c r="F3" s="1">
        <f>IF(E3*FORECAST(F2,B3:E3,B2:E2)&gt;0,FORECAST(F2,B3:E3,B2:E2),E3)*$X$1</f>
        <v>-7.5</v>
      </c>
      <c r="G3" s="1">
        <f>IF(F3*FORECAST(G2,B3:F3,B2:F2)&gt;0,FORECAST(G2,B3:F3,B2:F2),F3)*$X$1</f>
        <v>-7.7</v>
      </c>
      <c r="H3" s="1">
        <f>IF(G3*FORECAST(H2,B3:G3,B2:G2)&gt;0,FORECAST(H2,B3:G3,B2:G2),G3)*$X$1</f>
        <v>-7.9</v>
      </c>
      <c r="I3" s="1">
        <f>IF(H3*FORECAST(I2,B3:H3,B2:H2)&gt;0,FORECAST(I2,B3:H3,B2:H2),H3)*$X$1</f>
        <v>-8.1</v>
      </c>
      <c r="J3" s="1">
        <f>IF(I3*FORECAST(J2,B3:I3,B2:I2)&gt;0,FORECAST(J2,B3:I3,B2:I2),I3)*$X$1</f>
        <v>-8.3</v>
      </c>
      <c r="K3" s="1">
        <f>IF(J3*FORECAST(K2,B3:J3,B2:J2)&gt;0,FORECAST(K2,B3:J3,B2:J2),J3)*$X$1</f>
        <v>-8.5</v>
      </c>
      <c r="L3" s="1">
        <f>IF(K3*FORECAST(L2,B3:K3,B2:K2)&gt;0,FORECAST(L2,B3:K3,B2:K2),K3)*$X$1</f>
        <v>-8.7</v>
      </c>
      <c r="M3" s="5">
        <f>IF(L3*FORECAST(M2,B3:L3,B2:L2)&gt;0,FORECAST(M2,B3:L3,B2:L2),L3)*$X$1</f>
        <v>-8.9</v>
      </c>
      <c r="N3" s="5">
        <f>IF(M3*FORECAST(N2,B3:M3,B2:M2)&gt;0,FORECAST(N2,B3:M3,B2:M2),M3)*$X$1</f>
        <v>-9.1</v>
      </c>
      <c r="O3" s="5">
        <f>IF(N3*FORECAST(O2,B3:N3,B2:N2)&gt;0,FORECAST(O2,B3:N3,B2:N2),N3)*$X$1</f>
        <v>-9.3</v>
      </c>
      <c r="P3" s="5">
        <f>IF(O3*FORECAST(P2,B3:O3,B2:O2)&gt;0,FORECAST(P2,B3:O3,B2:O2),O3)*$X$1</f>
        <v>-9.5</v>
      </c>
      <c r="Q3" s="5">
        <f>IF(P3*FORECAST(Q2,B3:P3,B2:P2)&gt;0,FORECAST(Q2,B3:P3,B2:P2),P3)*$X$1</f>
        <v>-9.7</v>
      </c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103</v>
      </c>
      <c r="B4" s="1">
        <v>9.0</v>
      </c>
      <c r="C4" s="1">
        <v>10.0</v>
      </c>
      <c r="D4" s="1">
        <v>-11.0</v>
      </c>
      <c r="E4" s="1">
        <v>-1.0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595</v>
      </c>
      <c r="B5" s="1">
        <v>2.0</v>
      </c>
      <c r="C5" s="1">
        <v>2.0</v>
      </c>
      <c r="D5" s="1">
        <v>4.0</v>
      </c>
      <c r="E5" s="1">
        <v>8.0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596</v>
      </c>
      <c r="L7" s="1">
        <f>IF(Q3*FORECAST(Q2,B3:Q3,B2:Q2)&gt;0,FORECAST(Q2,B3:Q3,B2:Q2),P3)*$X$1 * (1+0.02)/(0.0874-0.02)</f>
        <v>-146.7952522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597</v>
      </c>
      <c r="L8" s="6">
        <f t="array" ref="L8">NPV(0.0874,G3:Q3)</f>
        <v>-58.80119797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598</v>
      </c>
      <c r="L9" s="6">
        <f t="array" ref="L9">NPV(0.0874,G16:Q16)</f>
        <v>-58.40222514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599</v>
      </c>
      <c r="L10" s="6">
        <f>L8 + L9</f>
        <v>-117.2034231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104</v>
      </c>
      <c r="L11" s="1">
        <v>-1.0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600</v>
      </c>
      <c r="L12" s="6">
        <f>L10 - L11</f>
        <v>-116.2034231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601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-14.52542789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5">
        <v>0.0</v>
      </c>
      <c r="O16" s="5">
        <v>0.0</v>
      </c>
      <c r="P16" s="5">
        <v>0.0</v>
      </c>
      <c r="Q16" s="5">
        <f>IF(Q3*FORECAST(Q2,B3:Q3,B2:Q2)&gt;0,FORECAST(Q2,B3:Q3,B2:Q2),P3)*$X$1 * (1+0.02)/(0.0874-0.02)</f>
        <v>-146.7952522</v>
      </c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