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<sst xmlns="http://schemas.openxmlformats.org/spreadsheetml/2006/main" count="1411" uniqueCount="1140">
  <si>
    <t>ticker</t>
  </si>
  <si>
    <t>AXSM</t>
  </si>
  <si>
    <t>nombre</t>
  </si>
  <si>
    <t>AXSOME THERAPEUTICS INC</t>
  </si>
  <si>
    <t>empresa</t>
  </si>
  <si>
    <t>Pharmaceuticals</t>
  </si>
  <si>
    <t>Open</t>
  </si>
  <si>
    <t>Target Price</t>
  </si>
  <si>
    <t>Upside</t>
  </si>
  <si>
    <t>-159.73%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</si>
  <si>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</si>
  <si>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</si>
  <si>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</si>
  <si>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</si>
  <si>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</si>
  <si>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</si>
  <si>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</si>
  <si>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 (%)</t>
  </si>
  <si>
    <t>-102.08</t>
  </si>
  <si>
    <t>Total Assets Growth (%)</t>
  </si>
  <si>
    <t>-95.92</t>
  </si>
  <si>
    <t>Net Property, Plant and Equipment Growth (%)</t>
  </si>
  <si>
    <t>-100.00</t>
  </si>
  <si>
    <t>EBITDA Growth</t>
  </si>
  <si>
    <t>-490.33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</si>
  <si>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</si>
  <si>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</si>
  <si>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</si>
  <si>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</si>
  <si>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</si>
  <si>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</si>
  <si>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</si>
  <si>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</si>
  <si>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</si>
  <si>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</si>
  <si>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</si>
  <si>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</si>
  <si>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</si>
  <si>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</si>
  <si>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</si>
  <si>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</si>
  <si>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</si>
  <si>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</si>
  <si>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</si>
  <si>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</si>
  <si>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</si>
  <si>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</si>
  <si>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</si>
  <si>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</si>
  <si>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</si>
  <si>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</si>
  <si>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</si>
  <si>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</si>
  <si>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</si>
  <si>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</si>
  <si>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</si>
  <si>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</si>
  <si>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</si>
  <si>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</si>
  <si>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</si>
  <si>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</si>
  <si>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</si>
  <si>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</si>
  <si>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</si>
  <si>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</si>
  <si>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</si>
  <si>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</si>
  <si>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</si>
  <si>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</si>
  <si>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</si>
  <si>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</si>
  <si>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</si>
  <si>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</si>
  <si>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</si>
  <si>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</si>
  <si>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</si>
  <si>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</si>
  <si>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</si>
  <si>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</si>
  <si>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</si>
  <si>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</si>
  <si>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</si>
  <si>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</si>
  <si>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</si>
  <si>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</si>
  <si>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</si>
  <si>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</si>
  <si>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</si>
  <si>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</si>
  <si>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</si>
  <si>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</si>
  <si>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</si>
  <si>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</si>
  <si>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</si>
  <si>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-0.29</t>
  </si>
  <si>
    <t>2.43</t>
  </si>
  <si>
    <t>1.13</t>
  </si>
  <si>
    <t>0.66</t>
  </si>
  <si>
    <t>0.03</t>
  </si>
  <si>
    <t>4.84</t>
  </si>
  <si>
    <t>3.04</t>
  </si>
  <si>
    <t>0.41</t>
  </si>
  <si>
    <t>2.52</t>
  </si>
  <si>
    <t>4.03</t>
  </si>
  <si>
    <t>Tangible Book Value</t>
  </si>
  <si>
    <t>Tangible Book Value Per Share</t>
  </si>
  <si>
    <t>0.91</t>
  </si>
  <si>
    <t>2.65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</si>
  <si>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</si>
  <si>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</si>
  <si>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</si>
  <si>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</si>
  <si>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</si>
  <si>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</si>
  <si>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</si>
  <si>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</si>
  <si>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</si>
  <si>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</si>
  <si>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</si>
  <si>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</si>
  <si>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</si>
  <si>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</si>
  <si>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</si>
  <si>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</si>
  <si>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</si>
  <si>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</si>
  <si>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</si>
  <si>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</si>
  <si>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</si>
  <si>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</si>
  <si>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</si>
  <si>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</si>
  <si>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</si>
  <si>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</si>
  <si>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</si>
  <si>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</si>
  <si>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</si>
  <si>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</si>
  <si>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</si>
  <si>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</si>
  <si>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-0.66</t>
  </si>
  <si>
    <t>-0.88</t>
  </si>
  <si>
    <t>-1.42</t>
  </si>
  <si>
    <t>-1.27</t>
  </si>
  <si>
    <t>-1.15</t>
  </si>
  <si>
    <t>-2.01</t>
  </si>
  <si>
    <t>-2.77</t>
  </si>
  <si>
    <t>-3.47</t>
  </si>
  <si>
    <t>-4.6</t>
  </si>
  <si>
    <t>-5.27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</si>
  <si>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</si>
  <si>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</si>
  <si>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</si>
  <si>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</si>
  <si>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</si>
  <si>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</si>
  <si>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-0.41</t>
  </si>
  <si>
    <t>-0.42</t>
  </si>
  <si>
    <t>-0.89</t>
  </si>
  <si>
    <t>-0.79</t>
  </si>
  <si>
    <t>-0.72</t>
  </si>
  <si>
    <t>-1.26</t>
  </si>
  <si>
    <t>-1.54</t>
  </si>
  <si>
    <t>-2.17</t>
  </si>
  <si>
    <t>-2.8</t>
  </si>
  <si>
    <t>-2.61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</si>
  <si>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</si>
  <si>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</si>
  <si>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</si>
  <si>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</si>
  <si>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</si>
  <si>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</si>
  <si>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</si>
  <si>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-0.4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</si>
  <si>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</si>
  <si>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</si>
  <si>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</si>
  <si>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</si>
  <si>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</si>
  <si>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</si>
  <si>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</si>
  <si>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</si>
  <si>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</si>
  <si>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</si>
  <si>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</si>
  <si>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</si>
  <si>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</si>
  <si>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</si>
  <si>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</si>
  <si>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</si>
  <si>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-140.46</t>
  </si>
  <si>
    <t>-22.16</t>
  </si>
  <si>
    <t>-38.76</t>
  </si>
  <si>
    <t>-45.68</t>
  </si>
  <si>
    <t>-80.08</t>
  </si>
  <si>
    <t>-35.55</t>
  </si>
  <si>
    <t>-27.32</t>
  </si>
  <si>
    <t>-56.91</t>
  </si>
  <si>
    <t>-52.15</t>
  </si>
  <si>
    <t>-24.86</t>
  </si>
  <si>
    <t>Return on Total Capital</t>
  </si>
  <si>
    <t>-222.85</t>
  </si>
  <si>
    <t>-24.09</t>
  </si>
  <si>
    <t>-43.52</t>
  </si>
  <si>
    <t>-58.14</t>
  </si>
  <si>
    <t>-118.23</t>
  </si>
  <si>
    <t>-40.62</t>
  </si>
  <si>
    <t>-30.64</t>
  </si>
  <si>
    <t>-67.99</t>
  </si>
  <si>
    <t>-81.1</t>
  </si>
  <si>
    <t>-39.31</t>
  </si>
  <si>
    <t>Return On Equity %</t>
  </si>
  <si>
    <t>229.45</t>
  </si>
  <si>
    <t>-48.84</t>
  </si>
  <si>
    <t>-79.99</t>
  </si>
  <si>
    <t>-151.19</t>
  </si>
  <si>
    <t>-350.78</t>
  </si>
  <si>
    <t>-76.08</t>
  </si>
  <si>
    <t>-70.36</t>
  </si>
  <si>
    <t>-201.51</t>
  </si>
  <si>
    <t>-298.97</t>
  </si>
  <si>
    <t>-159.21</t>
  </si>
  <si>
    <t>Return on Common Equity</t>
  </si>
  <si>
    <t>Margin Analysis</t>
  </si>
  <si>
    <t>Gross Profit Margin %</t>
  </si>
  <si>
    <t>91.81</t>
  </si>
  <si>
    <t>90.37</t>
  </si>
  <si>
    <t>SG&amp;A Margin</t>
  </si>
  <si>
    <t>317.27</t>
  </si>
  <si>
    <t>119.41</t>
  </si>
  <si>
    <t>EBITDA Margin %</t>
  </si>
  <si>
    <t>-349.02</t>
  </si>
  <si>
    <t>-67.42</t>
  </si>
  <si>
    <t>EBITA Margin %</t>
  </si>
  <si>
    <t>-349.54</t>
  </si>
  <si>
    <t>-67.59</t>
  </si>
  <si>
    <t>EBIT Margin %</t>
  </si>
  <si>
    <t>Income From Continuing Operations Margin %</t>
  </si>
  <si>
    <t>-373.99</t>
  </si>
  <si>
    <t>-88.41</t>
  </si>
  <si>
    <t>Net Income Margin %</t>
  </si>
  <si>
    <t>Net Avail. For Common Margin %</t>
  </si>
  <si>
    <t>Normalized Net Income Margin</t>
  </si>
  <si>
    <t>-227.63</t>
  </si>
  <si>
    <t>-43.74</t>
  </si>
  <si>
    <t>Levered Free Cash Flow Margin</t>
  </si>
  <si>
    <t>-81.72</t>
  </si>
  <si>
    <t>-29.09</t>
  </si>
  <si>
    <t>Unlevered Free Cash Flow Margin</t>
  </si>
  <si>
    <t>-75.52</t>
  </si>
  <si>
    <t>-28.55</t>
  </si>
  <si>
    <t>Asset Turnover</t>
  </si>
  <si>
    <t>0.24</t>
  </si>
  <si>
    <t>0.59</t>
  </si>
  <si>
    <t>Fixed Assets Turnover</t>
  </si>
  <si>
    <t>47.96</t>
  </si>
  <si>
    <t>61.78</t>
  </si>
  <si>
    <t>Receivables Turnover (Average Receivables)</t>
  </si>
  <si>
    <t>4.08</t>
  </si>
  <si>
    <t>Inventory Turnover (Average Inventory)</t>
  </si>
  <si>
    <t>2.68</t>
  </si>
  <si>
    <t>Short Term Liquidity</t>
  </si>
  <si>
    <t>Current Ratio</t>
  </si>
  <si>
    <t>2.82</t>
  </si>
  <si>
    <t>18.63</t>
  </si>
  <si>
    <t>5.3</t>
  </si>
  <si>
    <t>2.9</t>
  </si>
  <si>
    <t>1.41</t>
  </si>
  <si>
    <t>7.85</t>
  </si>
  <si>
    <t>3.75</t>
  </si>
  <si>
    <t>2.54</t>
  </si>
  <si>
    <t>3.63</t>
  </si>
  <si>
    <t>Quick Ratio</t>
  </si>
  <si>
    <t>2.69</t>
  </si>
  <si>
    <t>18.25</t>
  </si>
  <si>
    <t>5.11</t>
  </si>
  <si>
    <t>2.79</t>
  </si>
  <si>
    <t>1.29</t>
  </si>
  <si>
    <t>8.98</t>
  </si>
  <si>
    <t>2.47</t>
  </si>
  <si>
    <t>3.46</t>
  </si>
  <si>
    <t>Operating Cash Flow to Current Liabilities</t>
  </si>
  <si>
    <t>-4.73</t>
  </si>
  <si>
    <t>-2.83</t>
  </si>
  <si>
    <t>-2.97</t>
  </si>
  <si>
    <t>-2.78</t>
  </si>
  <si>
    <t>-1.89</t>
  </si>
  <si>
    <t>-3.35</t>
  </si>
  <si>
    <t>-4.69</t>
  </si>
  <si>
    <t>-1.21</t>
  </si>
  <si>
    <t>-1.04</t>
  </si>
  <si>
    <t>Days Sales Outstanding (Average Receivables)</t>
  </si>
  <si>
    <t>89.37</t>
  </si>
  <si>
    <t>Days Outstanding Inventory (Average Inventory)</t>
  </si>
  <si>
    <t>136.22</t>
  </si>
  <si>
    <t>Average Days Payable Outstanding</t>
  </si>
  <si>
    <t>392.34</t>
  </si>
  <si>
    <t>Cash Conversion Cycle (Average Days)</t>
  </si>
  <si>
    <t>-166.74</t>
  </si>
  <si>
    <t>Long Term Solvency</t>
  </si>
  <si>
    <t>Total Debt/Equity</t>
  </si>
  <si>
    <t>-139.98</t>
  </si>
  <si>
    <t>45.15</t>
  </si>
  <si>
    <t>59.41</t>
  </si>
  <si>
    <t>736.82</t>
  </si>
  <si>
    <t>11.15</t>
  </si>
  <si>
    <t>44.05</t>
  </si>
  <si>
    <t>318.04</t>
  </si>
  <si>
    <t>86.42</t>
  </si>
  <si>
    <t>97.59</t>
  </si>
  <si>
    <t>Total Debt / Total Capital</t>
  </si>
  <si>
    <t>350.14</t>
  </si>
  <si>
    <t>31.11</t>
  </si>
  <si>
    <t>37.27</t>
  </si>
  <si>
    <t>88.05</t>
  </si>
  <si>
    <t>10.03</t>
  </si>
  <si>
    <t>30.58</t>
  </si>
  <si>
    <t>76.08</t>
  </si>
  <si>
    <t>46.36</t>
  </si>
  <si>
    <t>49.39</t>
  </si>
  <si>
    <t>LT Debt/Equity</t>
  </si>
  <si>
    <t>-138.68</t>
  </si>
  <si>
    <t>43.9</t>
  </si>
  <si>
    <t>39.86</t>
  </si>
  <si>
    <t>385.9</t>
  </si>
  <si>
    <t>9.7</t>
  </si>
  <si>
    <t>42.98</t>
  </si>
  <si>
    <t>314.07</t>
  </si>
  <si>
    <t>86.04</t>
  </si>
  <si>
    <t>96.93</t>
  </si>
  <si>
    <t>Long-Term Debt / Total Capital</t>
  </si>
  <si>
    <t>346.9</t>
  </si>
  <si>
    <t>30.25</t>
  </si>
  <si>
    <t>46.11</t>
  </si>
  <si>
    <t>8.72</t>
  </si>
  <si>
    <t>29.83</t>
  </si>
  <si>
    <t>75.13</t>
  </si>
  <si>
    <t>46.15</t>
  </si>
  <si>
    <t>49.05</t>
  </si>
  <si>
    <t>Total Liabilities / Total Assets</t>
  </si>
  <si>
    <t>214.94</t>
  </si>
  <si>
    <t>5.36</t>
  </si>
  <si>
    <t>43.55</t>
  </si>
  <si>
    <t>52.98</t>
  </si>
  <si>
    <t>93.9</t>
  </si>
  <si>
    <t>18.96</t>
  </si>
  <si>
    <t>38.87</t>
  </si>
  <si>
    <t>82.19</t>
  </si>
  <si>
    <t>66.95</t>
  </si>
  <si>
    <t>67.53</t>
  </si>
  <si>
    <t>EBIT / Interest Expense</t>
  </si>
  <si>
    <t>-8.23</t>
  </si>
  <si>
    <t>-204.41</t>
  </si>
  <si>
    <t>-20.11</t>
  </si>
  <si>
    <t>-28.94</t>
  </si>
  <si>
    <t>-54.14</t>
  </si>
  <si>
    <t>-34.64</t>
  </si>
  <si>
    <t>-21.89</t>
  </si>
  <si>
    <t>-23.85</t>
  </si>
  <si>
    <t>-28.34</t>
  </si>
  <si>
    <t>EBITDA / Interest Expense</t>
  </si>
  <si>
    <t>-204.26</t>
  </si>
  <si>
    <t>-20.08</t>
  </si>
  <si>
    <t>-28.9</t>
  </si>
  <si>
    <t>-54.11</t>
  </si>
  <si>
    <t>-34.29</t>
  </si>
  <si>
    <t>-21.67</t>
  </si>
  <si>
    <t>-23.64</t>
  </si>
  <si>
    <t>-27.6</t>
  </si>
  <si>
    <t>(EBITDA - Capex) / Interest Expense</t>
  </si>
  <si>
    <t>-205.05</t>
  </si>
  <si>
    <t>-20.09</t>
  </si>
  <si>
    <t>-28.93</t>
  </si>
  <si>
    <t>-54.12</t>
  </si>
  <si>
    <t>-34.31</t>
  </si>
  <si>
    <t>-21.73</t>
  </si>
  <si>
    <t>-23.73</t>
  </si>
  <si>
    <t>-27.69</t>
  </si>
  <si>
    <t>Total Debt / EBITDA</t>
  </si>
  <si>
    <t>-0.36</t>
  </si>
  <si>
    <t>-0.37</t>
  </si>
  <si>
    <t>-0.21</t>
  </si>
  <si>
    <t>-0.3</t>
  </si>
  <si>
    <t>-0.57</t>
  </si>
  <si>
    <t>-0.55</t>
  </si>
  <si>
    <t>-1.05</t>
  </si>
  <si>
    <t>Net Debt / EBITDA</t>
  </si>
  <si>
    <t>5.23</t>
  </si>
  <si>
    <t>0.99</t>
  </si>
  <si>
    <t>0.9</t>
  </si>
  <si>
    <t>0.22</t>
  </si>
  <si>
    <t>2.98</t>
  </si>
  <si>
    <t>1.52</t>
  </si>
  <si>
    <t>0.3</t>
  </si>
  <si>
    <t>0.61</t>
  </si>
  <si>
    <t>1.12</t>
  </si>
  <si>
    <t>Total Debt / (EBITDA - Capex)</t>
  </si>
  <si>
    <t>-0.54</t>
  </si>
  <si>
    <t>Net Debt / (EBITDA - Capex)</t>
  </si>
  <si>
    <t>5.21</t>
  </si>
  <si>
    <t>0.89</t>
  </si>
  <si>
    <t>Growth Over Prior Year</t>
  </si>
  <si>
    <t>Total Revenues, 1 Yr. Growth %</t>
  </si>
  <si>
    <t>440.8</t>
  </si>
  <si>
    <t>Gross Profit, 1 Yr. Growth %</t>
  </si>
  <si>
    <t>432.3</t>
  </si>
  <si>
    <t>EBITDA, 1 Yr. Growth %</t>
  </si>
  <si>
    <t>194.24</t>
  </si>
  <si>
    <t>-0.5</t>
  </si>
  <si>
    <t>21.05</t>
  </si>
  <si>
    <t>105.86</t>
  </si>
  <si>
    <t>32.5</t>
  </si>
  <si>
    <t>40.25</t>
  </si>
  <si>
    <t>40.12</t>
  </si>
  <si>
    <t>4.17</t>
  </si>
  <si>
    <t>EBITA, 1 Yr. Growth %</t>
  </si>
  <si>
    <t>198.35</t>
  </si>
  <si>
    <t>67.57</t>
  </si>
  <si>
    <t>194.35</t>
  </si>
  <si>
    <t>21.04</t>
  </si>
  <si>
    <t>105.66</t>
  </si>
  <si>
    <t>32.46</t>
  </si>
  <si>
    <t>40.3</t>
  </si>
  <si>
    <t>4.28</t>
  </si>
  <si>
    <t>EBIT, 1 Yr. Growth %</t>
  </si>
  <si>
    <t>Earnings From Cont. Operations, 1 Yr. Growth %</t>
  </si>
  <si>
    <t>176.95</t>
  </si>
  <si>
    <t>75.98</t>
  </si>
  <si>
    <t>122.77</t>
  </si>
  <si>
    <t>6.4</t>
  </si>
  <si>
    <t>6.99</t>
  </si>
  <si>
    <t>120.71</t>
  </si>
  <si>
    <t>50.56</t>
  </si>
  <si>
    <t>26.73</t>
  </si>
  <si>
    <t>43.5</t>
  </si>
  <si>
    <t>27.84</t>
  </si>
  <si>
    <t>Net Income, 1 Yr. Growth %</t>
  </si>
  <si>
    <t>Normalized Net Income, 1 Yr. Growth %</t>
  </si>
  <si>
    <t>178.3</t>
  </si>
  <si>
    <t>34.59</t>
  </si>
  <si>
    <t>178.53</t>
  </si>
  <si>
    <t>33.81</t>
  </si>
  <si>
    <t>42.59</t>
  </si>
  <si>
    <t>39.75</t>
  </si>
  <si>
    <t>3.62</t>
  </si>
  <si>
    <t>Diluted EPS Before Extra, 1 Yr. Growth %</t>
  </si>
  <si>
    <t>134.08</t>
  </si>
  <si>
    <t>34.05</t>
  </si>
  <si>
    <t>38.95</t>
  </si>
  <si>
    <t>-10.49</t>
  </si>
  <si>
    <t>-9.41</t>
  </si>
  <si>
    <t>74.41</t>
  </si>
  <si>
    <t>37.67</t>
  </si>
  <si>
    <t>25.34</t>
  </si>
  <si>
    <t>32.78</t>
  </si>
  <si>
    <t>14.49</t>
  </si>
  <si>
    <t>Accounts Receivable, 1 Yr. Growth %</t>
  </si>
  <si>
    <t>151.52</t>
  </si>
  <si>
    <t>Inventory, 1 Yr. Growth %</t>
  </si>
  <si>
    <t>250.35</t>
  </si>
  <si>
    <t>Net Property, Plant and Equip., 1 Yr. Growth %</t>
  </si>
  <si>
    <t>504.88</t>
  </si>
  <si>
    <t>-32.42</t>
  </si>
  <si>
    <t>-23.86</t>
  </si>
  <si>
    <t>-40.92</t>
  </si>
  <si>
    <t>-47.32</t>
  </si>
  <si>
    <t>21.06</t>
  </si>
  <si>
    <t>567.08</t>
  </si>
  <si>
    <t>Total Assets, 1 Yr. Growth %</t>
  </si>
  <si>
    <t>32.85</t>
  </si>
  <si>
    <t>-22.14</t>
  </si>
  <si>
    <t>-6.95</t>
  </si>
  <si>
    <t>-56.75</t>
  </si>
  <si>
    <t>-15.6</t>
  </si>
  <si>
    <t>-52.84</t>
  </si>
  <si>
    <t>277.6</t>
  </si>
  <si>
    <t>77.46</t>
  </si>
  <si>
    <t>Tangible Book Value, 1 Yr. Growth %</t>
  </si>
  <si>
    <t>57.93</t>
  </si>
  <si>
    <t>-53.55</t>
  </si>
  <si>
    <t>-22.5</t>
  </si>
  <si>
    <t>-94.39</t>
  </si>
  <si>
    <t>-36.33</t>
  </si>
  <si>
    <t>-86.26</t>
  </si>
  <si>
    <t>153.26</t>
  </si>
  <si>
    <t>217.42</t>
  </si>
  <si>
    <t>Common Equity, 1 Yr. Growth %</t>
  </si>
  <si>
    <t>600.92</t>
  </si>
  <si>
    <t>74.32</t>
  </si>
  <si>
    <t>Cash From Operations, 1 Yr. Growth %</t>
  </si>
  <si>
    <t>181.8</t>
  </si>
  <si>
    <t>61.84</t>
  </si>
  <si>
    <t>186.08</t>
  </si>
  <si>
    <t>24.39</t>
  </si>
  <si>
    <t>13.53</t>
  </si>
  <si>
    <t>54.31</t>
  </si>
  <si>
    <t>69.18</t>
  </si>
  <si>
    <t>37.94</t>
  </si>
  <si>
    <t>7.66</t>
  </si>
  <si>
    <t>24.52</t>
  </si>
  <si>
    <t>Capital Expenditures, 1 Yr. Growth %</t>
  </si>
  <si>
    <t>417.76</t>
  </si>
  <si>
    <t>-90.53</t>
  </si>
  <si>
    <t>230.33</t>
  </si>
  <si>
    <t>-50.69</t>
  </si>
  <si>
    <t>184.67</t>
  </si>
  <si>
    <t>570.17</t>
  </si>
  <si>
    <t>128.29</t>
  </si>
  <si>
    <t>-17.09</t>
  </si>
  <si>
    <t>Levered Free Cash Flow, 1 Yr. Growth %</t>
  </si>
  <si>
    <t>46.7</t>
  </si>
  <si>
    <t>144.42</t>
  </si>
  <si>
    <t>20.65</t>
  </si>
  <si>
    <t>56.06</t>
  </si>
  <si>
    <t>2.17</t>
  </si>
  <si>
    <t>97.71</t>
  </si>
  <si>
    <t>42.57</t>
  </si>
  <si>
    <t>-30.04</t>
  </si>
  <si>
    <t>85.82</t>
  </si>
  <si>
    <t>Unlevered Free Cash Flow, 1 Yr. Growth %</t>
  </si>
  <si>
    <t>62.77</t>
  </si>
  <si>
    <t>168.34</t>
  </si>
  <si>
    <t>57.99</t>
  </si>
  <si>
    <t>3.23</t>
  </si>
  <si>
    <t>94.95</t>
  </si>
  <si>
    <t>39.29</t>
  </si>
  <si>
    <t>-32.48</t>
  </si>
  <si>
    <t>96.79</t>
  </si>
  <si>
    <t>Compound Annual Growth Rate Over Two Years</t>
  </si>
  <si>
    <t>EBITDA, 2 Yr. CAGR %</t>
  </si>
  <si>
    <t>71.11</t>
  </si>
  <si>
    <t>9.75</t>
  </si>
  <si>
    <t>57.86</t>
  </si>
  <si>
    <t>65.15</t>
  </si>
  <si>
    <t>36.32</t>
  </si>
  <si>
    <t>32.77</t>
  </si>
  <si>
    <t>20.99</t>
  </si>
  <si>
    <t>EBITA, 2 Yr. CAGR %</t>
  </si>
  <si>
    <t>123.6</t>
  </si>
  <si>
    <t>122.09</t>
  </si>
  <si>
    <t>71.21</t>
  </si>
  <si>
    <t>9.79</t>
  </si>
  <si>
    <t>57.78</t>
  </si>
  <si>
    <t>65.05</t>
  </si>
  <si>
    <t>32.86</t>
  </si>
  <si>
    <t>21.11</t>
  </si>
  <si>
    <t>EBIT, 2 Yr. CAGR %</t>
  </si>
  <si>
    <t>Earnings From Cont. Operations, 2 Yr. CAGR %</t>
  </si>
  <si>
    <t>120.77</t>
  </si>
  <si>
    <t>112.91</t>
  </si>
  <si>
    <t>53.96</t>
  </si>
  <si>
    <t>6.69</t>
  </si>
  <si>
    <t>53.67</t>
  </si>
  <si>
    <t>82.29</t>
  </si>
  <si>
    <t>38.13</t>
  </si>
  <si>
    <t>34.86</t>
  </si>
  <si>
    <t>35.45</t>
  </si>
  <si>
    <t>Net Income, 2 Yr. CAGR %</t>
  </si>
  <si>
    <t>Normalized Net Income, 2 Yr. CAGR %</t>
  </si>
  <si>
    <t>93.53</t>
  </si>
  <si>
    <t>121.79</t>
  </si>
  <si>
    <t>72.15</t>
  </si>
  <si>
    <t>71.85</t>
  </si>
  <si>
    <t>33.89</t>
  </si>
  <si>
    <t>20.5</t>
  </si>
  <si>
    <t>Diluted EPS Before Extra, 2 Yr. CAGR %</t>
  </si>
  <si>
    <t>77.14</t>
  </si>
  <si>
    <t>46.76</t>
  </si>
  <si>
    <t>11.53</t>
  </si>
  <si>
    <t>-9.95</t>
  </si>
  <si>
    <t>25.7</t>
  </si>
  <si>
    <t>54.95</t>
  </si>
  <si>
    <t>31.36</t>
  </si>
  <si>
    <t>29.01</t>
  </si>
  <si>
    <t>23.24</t>
  </si>
  <si>
    <t>Net Property, Plant and Equip., 2 Yr. CAGR %</t>
  </si>
  <si>
    <t>102.18</t>
  </si>
  <si>
    <t>-28.27</t>
  </si>
  <si>
    <t>-32.93</t>
  </si>
  <si>
    <t>488.01</t>
  </si>
  <si>
    <t>455.22</t>
  </si>
  <si>
    <t>-20.14</t>
  </si>
  <si>
    <t>184.07</t>
  </si>
  <si>
    <t>Total Assets, 2 Yr. CAGR %</t>
  </si>
  <si>
    <t>383.72</t>
  </si>
  <si>
    <t>270.33</t>
  </si>
  <si>
    <t>-14.88</t>
  </si>
  <si>
    <t>-36.56</t>
  </si>
  <si>
    <t>149.06</t>
  </si>
  <si>
    <t>247.89</t>
  </si>
  <si>
    <t>-36.91</t>
  </si>
  <si>
    <t>33.45</t>
  </si>
  <si>
    <t>158.86</t>
  </si>
  <si>
    <t>Tangible Book Value, 2 Yr. CAGR %</t>
  </si>
  <si>
    <t>378.58</t>
  </si>
  <si>
    <t>159.53</t>
  </si>
  <si>
    <t>-79.15</t>
  </si>
  <si>
    <t>226.97</t>
  </si>
  <si>
    <t>-70.43</t>
  </si>
  <si>
    <t>-41.02</t>
  </si>
  <si>
    <t>183.53</t>
  </si>
  <si>
    <t>Common Equity, 2 Yr. CAGR %</t>
  </si>
  <si>
    <t>-1.88</t>
  </si>
  <si>
    <t>249.55</t>
  </si>
  <si>
    <t>Cash From Operations, 2 Yr. CAGR %</t>
  </si>
  <si>
    <t>113.56</t>
  </si>
  <si>
    <t>115.17</t>
  </si>
  <si>
    <t>88.64</t>
  </si>
  <si>
    <t>18.84</t>
  </si>
  <si>
    <t>32.36</t>
  </si>
  <si>
    <t>61.57</t>
  </si>
  <si>
    <t>52.76</t>
  </si>
  <si>
    <t>21.86</t>
  </si>
  <si>
    <t>15.78</t>
  </si>
  <si>
    <t>Capital Expenditures, 2 Yr. CAGR %</t>
  </si>
  <si>
    <t>-29.99</t>
  </si>
  <si>
    <t>-44.08</t>
  </si>
  <si>
    <t>27.62</t>
  </si>
  <si>
    <t>18.47</t>
  </si>
  <si>
    <t>336.78</t>
  </si>
  <si>
    <t>291.15</t>
  </si>
  <si>
    <t>37.46</t>
  </si>
  <si>
    <t>Levered Free Cash Flow, 2 Yr. CAGR %</t>
  </si>
  <si>
    <t>46.84</t>
  </si>
  <si>
    <t>71.46</t>
  </si>
  <si>
    <t>35.22</t>
  </si>
  <si>
    <t>26.27</t>
  </si>
  <si>
    <t>42.13</t>
  </si>
  <si>
    <t>67.89</t>
  </si>
  <si>
    <t>-7.09</t>
  </si>
  <si>
    <t>Unlevered Free Cash Flow, 2 Yr. CAGR %</t>
  </si>
  <si>
    <t>74.9</t>
  </si>
  <si>
    <t>34.2</t>
  </si>
  <si>
    <t>27.71</t>
  </si>
  <si>
    <t>41.86</t>
  </si>
  <si>
    <t>64.78</t>
  </si>
  <si>
    <t>-9.9</t>
  </si>
  <si>
    <t>16.38</t>
  </si>
  <si>
    <t>Compound Annual Growth Rate Over Three Years</t>
  </si>
  <si>
    <t>EBITDA, 3 Yr. CAGR %</t>
  </si>
  <si>
    <t>52.46</t>
  </si>
  <si>
    <t>35.35</t>
  </si>
  <si>
    <t>48.91</t>
  </si>
  <si>
    <t>56.4</t>
  </si>
  <si>
    <t>37.58</t>
  </si>
  <si>
    <t>22.58</t>
  </si>
  <si>
    <t>EBITA, 3 Yr. CAGR %</t>
  </si>
  <si>
    <t>145.06</t>
  </si>
  <si>
    <t>69.99</t>
  </si>
  <si>
    <t>52.52</t>
  </si>
  <si>
    <t>35.34</t>
  </si>
  <si>
    <t>48.84</t>
  </si>
  <si>
    <t>56.35</t>
  </si>
  <si>
    <t>37.62</t>
  </si>
  <si>
    <t>22.67</t>
  </si>
  <si>
    <t>EBIT, 3 Yr. CAGR %</t>
  </si>
  <si>
    <t>Earnings From Cont. Operations, 3 Yr. CAGR %</t>
  </si>
  <si>
    <t>132.42</t>
  </si>
  <si>
    <t>68.96</t>
  </si>
  <si>
    <t>36.37</t>
  </si>
  <si>
    <t>35.95</t>
  </si>
  <si>
    <t>52.62</t>
  </si>
  <si>
    <t>61.49</t>
  </si>
  <si>
    <t>39.9</t>
  </si>
  <si>
    <t>32.48</t>
  </si>
  <si>
    <t>Net Income, 3 Yr. CAGR %</t>
  </si>
  <si>
    <t>Normalized Net Income, 3 Yr. CAGR %</t>
  </si>
  <si>
    <t>73.63</t>
  </si>
  <si>
    <t>46.91</t>
  </si>
  <si>
    <t>46.74</t>
  </si>
  <si>
    <t>38.67</t>
  </si>
  <si>
    <t>23.04</t>
  </si>
  <si>
    <t>Diluted EPS Before Extra, 3 Yr. CAGR %</t>
  </si>
  <si>
    <t>71.47</t>
  </si>
  <si>
    <t>24.46</t>
  </si>
  <si>
    <t>4.06</t>
  </si>
  <si>
    <t>12.25</t>
  </si>
  <si>
    <t>29.57</t>
  </si>
  <si>
    <t>44.38</t>
  </si>
  <si>
    <t>31.83</t>
  </si>
  <si>
    <t>23.98</t>
  </si>
  <si>
    <t>Net Property, Plant and Equip., 3 Yr. CAGR %</t>
  </si>
  <si>
    <t>46.01</t>
  </si>
  <si>
    <t>-32.76</t>
  </si>
  <si>
    <t>197.49</t>
  </si>
  <si>
    <t>163.1</t>
  </si>
  <si>
    <t>234.18</t>
  </si>
  <si>
    <t>61.99</t>
  </si>
  <si>
    <t>Total Assets, 3 Yr. CAGR %</t>
  </si>
  <si>
    <t>163.13</t>
  </si>
  <si>
    <t>133.68</t>
  </si>
  <si>
    <t>-32.08</t>
  </si>
  <si>
    <t>79.38</t>
  </si>
  <si>
    <t>73.64</t>
  </si>
  <si>
    <t>78.72</t>
  </si>
  <si>
    <t>14.55</t>
  </si>
  <si>
    <t>46.75</t>
  </si>
  <si>
    <t>Tangible Book Value, 3 Yr. CAGR %</t>
  </si>
  <si>
    <t>119.93</t>
  </si>
  <si>
    <t>73.47</t>
  </si>
  <si>
    <t>-72.77</t>
  </si>
  <si>
    <t>102.35</t>
  </si>
  <si>
    <t>89.52</t>
  </si>
  <si>
    <t>155.43</t>
  </si>
  <si>
    <t>-39.5</t>
  </si>
  <si>
    <t>3.36</t>
  </si>
  <si>
    <t>Common Equity, 3 Yr. CAGR %</t>
  </si>
  <si>
    <t>-15.05</t>
  </si>
  <si>
    <t>Cash From Operations, 3 Yr. CAGR %</t>
  </si>
  <si>
    <t>135.42</t>
  </si>
  <si>
    <t>79.25</t>
  </si>
  <si>
    <t>59.27</t>
  </si>
  <si>
    <t>29.65</t>
  </si>
  <si>
    <t>43.64</t>
  </si>
  <si>
    <t>53.28</t>
  </si>
  <si>
    <t>35.94</t>
  </si>
  <si>
    <t>22.74</t>
  </si>
  <si>
    <t>Capital Expenditures, 3 Yr. CAGR %</t>
  </si>
  <si>
    <t>17.42</t>
  </si>
  <si>
    <t>-46.38</t>
  </si>
  <si>
    <t>66.75</t>
  </si>
  <si>
    <t>111.09</t>
  </si>
  <si>
    <t>251.83</t>
  </si>
  <si>
    <t>133.2</t>
  </si>
  <si>
    <t>Levered Free Cash Flow, 3 Yr. CAGR %</t>
  </si>
  <si>
    <t>37.82</t>
  </si>
  <si>
    <t>64.21</t>
  </si>
  <si>
    <t>23.16</t>
  </si>
  <si>
    <t>46.63</t>
  </si>
  <si>
    <t>42.27</t>
  </si>
  <si>
    <t>25.4</t>
  </si>
  <si>
    <t>18.45</t>
  </si>
  <si>
    <t>Unlevered Free Cash Flow, 3 Yr. CAGR %</t>
  </si>
  <si>
    <t>70.76</t>
  </si>
  <si>
    <t>69.07</t>
  </si>
  <si>
    <t>22.96</t>
  </si>
  <si>
    <t>47.04</t>
  </si>
  <si>
    <t>22.39</t>
  </si>
  <si>
    <t>18.4</t>
  </si>
  <si>
    <t>Compound Annual Growth Rate Over Five Years</t>
  </si>
  <si>
    <t>EBITDA, 5 Yr. CAGR %</t>
  </si>
  <si>
    <t>57.42</t>
  </si>
  <si>
    <t>35.74</t>
  </si>
  <si>
    <t>45.35</t>
  </si>
  <si>
    <t>41.14</t>
  </si>
  <si>
    <t>EBITA, 5 Yr. CAGR %</t>
  </si>
  <si>
    <t>77.74</t>
  </si>
  <si>
    <t>35.73</t>
  </si>
  <si>
    <t>41.16</t>
  </si>
  <si>
    <t>EBIT, 5 Yr. CAGR %</t>
  </si>
  <si>
    <t>Earnings From Cont. Operations, 5 Yr. CAGR %</t>
  </si>
  <si>
    <t>70.22</t>
  </si>
  <si>
    <t>62.67</t>
  </si>
  <si>
    <t>53.16</t>
  </si>
  <si>
    <t>36.82</t>
  </si>
  <si>
    <t>45.25</t>
  </si>
  <si>
    <t>50.52</t>
  </si>
  <si>
    <t>Net Income, 5 Yr. CAGR %</t>
  </si>
  <si>
    <t>Normalized Net Income, 5 Yr. CAGR %</t>
  </si>
  <si>
    <t>65.35</t>
  </si>
  <si>
    <t>56.42</t>
  </si>
  <si>
    <t>44.48</t>
  </si>
  <si>
    <t>Diluted EPS Before Extra, 5 Yr. CAGR %</t>
  </si>
  <si>
    <t>32.53</t>
  </si>
  <si>
    <t>24.96</t>
  </si>
  <si>
    <t>22.03</t>
  </si>
  <si>
    <t>19.53</t>
  </si>
  <si>
    <t>29.34</t>
  </si>
  <si>
    <t>35.55</t>
  </si>
  <si>
    <t>Net Property, Plant and Equip., 5 Yr. CAGR %</t>
  </si>
  <si>
    <t>154.9</t>
  </si>
  <si>
    <t>56.45</t>
  </si>
  <si>
    <t>75.79</t>
  </si>
  <si>
    <t>171.3</t>
  </si>
  <si>
    <t>Total Assets, 5 Yr. CAGR %</t>
  </si>
  <si>
    <t>48.95</t>
  </si>
  <si>
    <t>139.71</t>
  </si>
  <si>
    <t>30.55</t>
  </si>
  <si>
    <t>18.1</t>
  </si>
  <si>
    <t>56.28</t>
  </si>
  <si>
    <t>107.26</t>
  </si>
  <si>
    <t>Tangible Book Value, 5 Yr. CAGR %</t>
  </si>
  <si>
    <t>-14.29</t>
  </si>
  <si>
    <t>123.53</t>
  </si>
  <si>
    <t>19.63</t>
  </si>
  <si>
    <t>-6.24</t>
  </si>
  <si>
    <t>18.82</t>
  </si>
  <si>
    <t>166.32</t>
  </si>
  <si>
    <t>Common Equity, 5 Yr. CAGR %</t>
  </si>
  <si>
    <t>45.64</t>
  </si>
  <si>
    <t>189.58</t>
  </si>
  <si>
    <t>Cash From Operations, 5 Yr. CAGR %</t>
  </si>
  <si>
    <t>79.1</t>
  </si>
  <si>
    <t>58.77</t>
  </si>
  <si>
    <t>60.19</t>
  </si>
  <si>
    <t>38.44</t>
  </si>
  <si>
    <t>34.5</t>
  </si>
  <si>
    <t>37.01</t>
  </si>
  <si>
    <t>Capital Expenditures, 5 Yr. CAGR %</t>
  </si>
  <si>
    <t>17.84</t>
  </si>
  <si>
    <t>24.08</t>
  </si>
  <si>
    <t>134.52</t>
  </si>
  <si>
    <t>77.86</t>
  </si>
  <si>
    <t>Levered Free Cash Flow, 5 Yr. CAGR %</t>
  </si>
  <si>
    <t>32.14</t>
  </si>
  <si>
    <t>54.99</t>
  </si>
  <si>
    <t>39.41</t>
  </si>
  <si>
    <t>25.75</t>
  </si>
  <si>
    <t>31.14</t>
  </si>
  <si>
    <t>Unlevered Free Cash Flow, 5 Yr. CAGR %</t>
  </si>
  <si>
    <t>52.03</t>
  </si>
  <si>
    <t>57.61</t>
  </si>
  <si>
    <t>38.24</t>
  </si>
  <si>
    <t>24.49</t>
  </si>
  <si>
    <t>31.08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</si>
  <si>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</si>
  <si>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</si>
  <si>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</si>
  <si>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</si>
  <si>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</si>
  <si>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</si>
  <si>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</si>
  <si>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</si>
  <si>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</si>
  <si>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3,805</t>
  </si>
  <si>
    <t>3,042</t>
  </si>
  <si>
    <t>1,424</t>
  </si>
  <si>
    <t>3,349</t>
  </si>
  <si>
    <t>3,766</t>
  </si>
  <si>
    <t>3,879</t>
  </si>
  <si>
    <t>-</t>
  </si>
  <si>
    <t>Change</t>
  </si>
  <si>
    <t>-20.03%</t>
  </si>
  <si>
    <t>-53.2%</t>
  </si>
  <si>
    <t>135.22%</t>
  </si>
  <si>
    <t>12.44%</t>
  </si>
  <si>
    <t>3.01%</t>
  </si>
  <si>
    <t>0%</t>
  </si>
  <si>
    <t>Enterprise Value (EV)
                                    1</t>
  </si>
  <si>
    <t>3,605</t>
  </si>
  <si>
    <t>2,907</t>
  </si>
  <si>
    <t>1,387</t>
  </si>
  <si>
    <t>3,243</t>
  </si>
  <si>
    <t>3,558</t>
  </si>
  <si>
    <t>3,778</t>
  </si>
  <si>
    <t>3,699</t>
  </si>
  <si>
    <t>3,176</t>
  </si>
  <si>
    <t>-19.35%</t>
  </si>
  <si>
    <t>-52.3%</t>
  </si>
  <si>
    <t>133.87%</t>
  </si>
  <si>
    <t>9.72%</t>
  </si>
  <si>
    <t>6.19%</t>
  </si>
  <si>
    <t>-2.1%</t>
  </si>
  <si>
    <t>-14.13%</t>
  </si>
  <si>
    <t>P/E ratio</t>
  </si>
  <si>
    <t>-51.4x</t>
  </si>
  <si>
    <t>-29.4x</t>
  </si>
  <si>
    <t>-10.9x</t>
  </si>
  <si>
    <t>-16.8x</t>
  </si>
  <si>
    <t>-15.1x</t>
  </si>
  <si>
    <t>-14.7x</t>
  </si>
  <si>
    <t>-43.5x</t>
  </si>
  <si>
    <t>24.8x</t>
  </si>
  <si>
    <t>PBR</t>
  </si>
  <si>
    <t>21.4x</t>
  </si>
  <si>
    <t>26.8x</t>
  </si>
  <si>
    <t>90.9x</t>
  </si>
  <si>
    <t>30.6x</t>
  </si>
  <si>
    <t>19.7x</t>
  </si>
  <si>
    <t>92x</t>
  </si>
  <si>
    <t>51.4x</t>
  </si>
  <si>
    <t>6.64x</t>
  </si>
  <si>
    <t>PEG</t>
  </si>
  <si>
    <t>-0.8x</t>
  </si>
  <si>
    <t>-0.4x</t>
  </si>
  <si>
    <t>-0.5x</t>
  </si>
  <si>
    <t>-1x</t>
  </si>
  <si>
    <t>-4.64x</t>
  </si>
  <si>
    <t>0.7x</t>
  </si>
  <si>
    <t>-0x</t>
  </si>
  <si>
    <t>Capitalization / Revenue</t>
  </si>
  <si>
    <t>66.9x</t>
  </si>
  <si>
    <t>13.9x</t>
  </si>
  <si>
    <t>10.1x</t>
  </si>
  <si>
    <t>6.01x</t>
  </si>
  <si>
    <t>3.63x</t>
  </si>
  <si>
    <t>EV / Revenue</t>
  </si>
  <si>
    <t>64.8x</t>
  </si>
  <si>
    <t>13.1x</t>
  </si>
  <si>
    <t>9.84x</t>
  </si>
  <si>
    <t>5.73x</t>
  </si>
  <si>
    <t>2.97x</t>
  </si>
  <si>
    <t>EV / EBITDA</t>
  </si>
  <si>
    <t>-29.3x</t>
  </si>
  <si>
    <t>-11.1x</t>
  </si>
  <si>
    <t>-18.5x</t>
  </si>
  <si>
    <t>-15.8x</t>
  </si>
  <si>
    <t>-17x</t>
  </si>
  <si>
    <t>239x</t>
  </si>
  <si>
    <t>8.21x</t>
  </si>
  <si>
    <t>EV / EBIT</t>
  </si>
  <si>
    <t>-53.6x</t>
  </si>
  <si>
    <t>-18x</t>
  </si>
  <si>
    <t>-15.3x</t>
  </si>
  <si>
    <t>-15.7x</t>
  </si>
  <si>
    <t>-63.6x</t>
  </si>
  <si>
    <t>13.4x</t>
  </si>
  <si>
    <t>EV / FCF</t>
  </si>
  <si>
    <t>-77.7x</t>
  </si>
  <si>
    <t>-37x</t>
  </si>
  <si>
    <t>-12.8x</t>
  </si>
  <si>
    <t>-27.7x</t>
  </si>
  <si>
    <t>-24.4x</t>
  </si>
  <si>
    <t>-25.9x</t>
  </si>
  <si>
    <t>-65.8x</t>
  </si>
  <si>
    <t>17.7x</t>
  </si>
  <si>
    <t>FCF Yield</t>
  </si>
  <si>
    <t>-1.29%</t>
  </si>
  <si>
    <t>-2.7%</t>
  </si>
  <si>
    <t>-7.83%</t>
  </si>
  <si>
    <t>-3.61%</t>
  </si>
  <si>
    <t>-4.09%</t>
  </si>
  <si>
    <t>-3.86%</t>
  </si>
  <si>
    <t>-1.52%</t>
  </si>
  <si>
    <t>5.65%</t>
  </si>
  <si>
    <t>Dividend per Share
                                    2</t>
  </si>
  <si>
    <t>Rate of return</t>
  </si>
  <si>
    <t>EPS
                                    2</t>
  </si>
  <si>
    <t>-5.437</t>
  </si>
  <si>
    <t>-1.84</t>
  </si>
  <si>
    <t>Distribution rate</t>
  </si>
  <si>
    <t>Net sales
                                    1</t>
  </si>
  <si>
    <t>50.04</t>
  </si>
  <si>
    <t>270.6</t>
  </si>
  <si>
    <t>384.1</t>
  </si>
  <si>
    <t>645.3</t>
  </si>
  <si>
    <t>1,068</t>
  </si>
  <si>
    <t>EBITDA
                                    1</t>
  </si>
  <si>
    <t>-99.12</t>
  </si>
  <si>
    <t>-124.6</t>
  </si>
  <si>
    <t>-175.4</t>
  </si>
  <si>
    <t>-225</t>
  </si>
  <si>
    <t>-222.1</t>
  </si>
  <si>
    <t>15.45</t>
  </si>
  <si>
    <t>386.9</t>
  </si>
  <si>
    <t>EBIT
                                    1</t>
  </si>
  <si>
    <t>-67.25</t>
  </si>
  <si>
    <t>-99.14</t>
  </si>
  <si>
    <t>-124.7</t>
  </si>
  <si>
    <t>-179.8</t>
  </si>
  <si>
    <t>-231.8</t>
  </si>
  <si>
    <t>-241.3</t>
  </si>
  <si>
    <t>-58.2</t>
  </si>
  <si>
    <t>236.9</t>
  </si>
  <si>
    <t>Net income
                                    1</t>
  </si>
  <si>
    <t>-68.35</t>
  </si>
  <si>
    <t>-102.9</t>
  </si>
  <si>
    <t>-130.4</t>
  </si>
  <si>
    <t>-187.1</t>
  </si>
  <si>
    <t>-239.2</t>
  </si>
  <si>
    <t>-261.1</t>
  </si>
  <si>
    <t>-98.27</t>
  </si>
  <si>
    <t>142.4</t>
  </si>
  <si>
    <t>Net Debt
                                    1</t>
  </si>
  <si>
    <t>-200</t>
  </si>
  <si>
    <t>-135.6</t>
  </si>
  <si>
    <t>-37.38</t>
  </si>
  <si>
    <t>-106.6</t>
  </si>
  <si>
    <t>-208.1</t>
  </si>
  <si>
    <t>-101.1</t>
  </si>
  <si>
    <t>-180.6</t>
  </si>
  <si>
    <t>-703.2</t>
  </si>
  <si>
    <t>Reference price
                                    2</t>
  </si>
  <si>
    <t>103.36</t>
  </si>
  <si>
    <t>81.47</t>
  </si>
  <si>
    <t>37.78</t>
  </si>
  <si>
    <t>77.13</t>
  </si>
  <si>
    <t>79.59</t>
  </si>
  <si>
    <t>80.05</t>
  </si>
  <si>
    <t>Nbr of stocks (in thousands)</t>
  </si>
  <si>
    <t>36,809</t>
  </si>
  <si>
    <t>37,344</t>
  </si>
  <si>
    <t>37,692</t>
  </si>
  <si>
    <t>43,426</t>
  </si>
  <si>
    <t>47,320</t>
  </si>
  <si>
    <t>48,462</t>
  </si>
  <si>
    <t>Announcement Date</t>
  </si>
  <si>
    <t>3/12/20</t>
  </si>
  <si>
    <t>3/1/21</t>
  </si>
  <si>
    <t>3/1/22</t>
  </si>
  <si>
    <t>2/27/23</t>
  </si>
  <si>
    <t>2/20/24</t>
  </si>
  <si>
    <t>address1</t>
  </si>
  <si>
    <t>One World Trade Center</t>
  </si>
  <si>
    <t>address2</t>
  </si>
  <si>
    <t>22nd Floor</t>
  </si>
  <si>
    <t>city</t>
  </si>
  <si>
    <t>New York</t>
  </si>
  <si>
    <t>state</t>
  </si>
  <si>
    <t>NY</t>
  </si>
  <si>
    <t>zip</t>
  </si>
  <si>
    <t>10007</t>
  </si>
  <si>
    <t>country</t>
  </si>
  <si>
    <t>phone</t>
  </si>
  <si>
    <t>212 332 3241</t>
  </si>
  <si>
    <t>fax</t>
  </si>
  <si>
    <t>212 320 0245</t>
  </si>
  <si>
    <t>website</t>
  </si>
  <si>
    <t>https://www.axsome.com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</si>
  <si>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</si>
  <si>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</si>
  <si>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</si>
  <si>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</si>
  <si>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</si>
  <si>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</si>
  <si>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</si>
  <si>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</si>
  <si>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</si>
  <si>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</si>
  <si>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</si>
  <si>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Axsome Therapeutics, Inc., a biopharmaceutical company, engages in the development of novel therapies for central nervous system (CNS) disorders in the United States. The company's commercial product portfolio includes Auvelity (dextromethorphan-bupropion), a N-methyl-D-aspartate receptor antagonist with multimodal activity indicated for the treatment of major depressive disorder; and Sunosi (solriamfetol), a medication indicated to the treatment of excessive daytime sleepiness in patients with narcolepsy or obstructive sleep apnea. It is also developing AXS-05, which is in Phase III clinical trial to treat Alzheimer's disease agitation, as well as that has completed phase II clinical trial for the treatment of smoking cessation; AXS-07, an investigational medicine that has completed Phase III trials for the acute treatment of migraine; AXS-12, an investigational medicine, which is in Phase III trial to treat narcolepsy; AXS-14, a selective and potent norepinephrine reuptake inhibitor that has completed Phase III trial for the treatment of fibromyalgia and other conditions; and solriamfetol, a dual-acting dopamine and norepinephrine reuptake inhibitor, which has completed a Phase 2 trial for treating attention-deficit/hyperactivity disorder, and is in phase 2 major depressive, binge eating, and shift work disorder. Axsome Therapeutics, Inc. has a research collaboration agreement with Duke University for evaluating AXS-05 in smoking cessation. The company was incorporated in 2012 and is based in New York, New York.</t>
  </si>
  <si>
    <t>fullTimeEmployees</t>
  </si>
  <si>
    <t>companyOfficers</t>
  </si>
  <si>
    <t>[{'maxAge': 1, 'name': 'Dr. Herriot  Tabuteau M.D.', 'age': 56, 'title': 'Founder, Chairman, CEO &amp; President', 'yearBorn': 1968, 'fiscalYear': 2023, 'totalPay': 1395461, 'exercisedValue': 0, 'unexercisedValue': 99836880}, {'maxAge': 1, 'name': 'Mr. Nick  Pizzie CPA, M.B.A.', 'age': 49, 'title': 'Chief Financial Officer', 'yearBorn': 1975, 'fiscalYear': 2023, 'totalPay': 765483, 'exercisedValue': 0, 'unexercisedValue': 21085196}, {'maxAge': 1, 'name': 'Mr. Mark L. Jacobson M.A.', 'age': 41, 'title': 'Chief Operating Officer', 'yearBorn': 1983, 'fiscalYear': 2023, 'totalPay': 835837, 'exercisedValue': 0, 'unexercisedValue': 32287852}, {'maxAge': 1, 'name': 'Mr. Hunter  Murdock Esq.', 'age': 44, 'title': 'General Counsel &amp; Secretary', 'yearBorn': 1980, 'fiscalYear': 2023, 'totalPay': 757312, 'exercisedValue': 0, 'unexercisedValue': 2159036}, {'maxAge': 1, 'name': 'Mr. Ari  Maizel', 'title': 'Chief Commercial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</si>
  <si>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</si>
  <si>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</si>
  <si>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</si>
  <si>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</si>
  <si>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</si>
  <si>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</si>
  <si>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</si>
  <si>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</si>
  <si>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</si>
  <si>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</si>
  <si>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</si>
  <si>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</si>
  <si>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</si>
  <si>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</si>
  <si>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</si>
  <si>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</si>
  <si>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</si>
  <si>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</si>
  <si>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</si>
  <si>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</si>
  <si>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</si>
  <si>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</si>
  <si>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</si>
  <si>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</si>
  <si>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</si>
  <si>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</si>
  <si>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</si>
  <si>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</si>
  <si>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</si>
  <si>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</si>
  <si>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</si>
  <si>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</si>
  <si>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</si>
  <si>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</si>
  <si>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</si>
  <si>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</si>
  <si>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</si>
  <si>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</si>
  <si>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</si>
  <si>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</si>
  <si>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</si>
  <si>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</si>
  <si>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</si>
  <si>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</si>
  <si>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</si>
  <si>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</si>
  <si>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</si>
  <si>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</si>
  <si>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</si>
  <si>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</si>
  <si>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</si>
  <si>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</si>
  <si>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</si>
  <si>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</si>
  <si>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</si>
  <si>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</si>
  <si>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</si>
  <si>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</si>
  <si>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</si>
  <si>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</si>
  <si>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</si>
  <si>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</si>
  <si>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</si>
  <si>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</si>
  <si>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</si>
  <si>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</si>
  <si>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</si>
  <si>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</si>
  <si>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</si>
  <si>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Axsome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</si>
  <si>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</si>
  <si>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</si>
  <si>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</si>
  <si>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</si>
  <si>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</si>
  <si>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</si>
  <si>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</si>
  <si>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dc312fd5-deeb-376b-9b93-11451c06c191</t>
  </si>
  <si>
    <t>messageBoardId</t>
  </si>
  <si>
    <t>finmb_241907563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</si>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</sst>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xsom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81.64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-48.76701979135669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3.879415296E9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-57.195732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-6.0</v>
      </c>
      <c r="C2" s="1">
        <v>-10.0</v>
      </c>
      <c r="D2" s="1">
        <v>-27.0</v>
      </c>
      <c r="E2" s="1">
        <v>-28.0</v>
      </c>
      <c r="F2" s="1">
        <v>-30.0</v>
      </c>
      <c r="G2" s="1">
        <v>-68.0</v>
      </c>
      <c r="H2" s="1">
        <v>-103.0</v>
      </c>
      <c r="I2" s="1">
        <v>-130.0</v>
      </c>
      <c r="J2" s="1">
        <v>-187.0</v>
      </c>
      <c r="K2" s="1">
        <v>-239.0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2.0</v>
      </c>
      <c r="E3" s="1">
        <v>4.0</v>
      </c>
      <c r="F3" s="1">
        <v>4.0</v>
      </c>
      <c r="G3" s="1">
        <v>3.0</v>
      </c>
      <c r="H3" s="1">
        <v>7.0</v>
      </c>
      <c r="I3" s="1">
        <v>1.0</v>
      </c>
      <c r="J3" s="1">
        <v>1.0</v>
      </c>
      <c r="K3" s="1">
        <v>45.0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2.0</v>
      </c>
      <c r="E4" s="1">
        <v>4.0</v>
      </c>
      <c r="F4" s="1">
        <v>4.0</v>
      </c>
      <c r="G4" s="1">
        <v>3.0</v>
      </c>
      <c r="H4" s="1">
        <v>7.0</v>
      </c>
      <c r="I4" s="1">
        <v>1.0</v>
      </c>
      <c r="J4" s="1">
        <v>1.0</v>
      </c>
      <c r="K4" s="1">
        <v>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14.0</v>
      </c>
      <c r="C5" s="1">
        <v>0.0</v>
      </c>
      <c r="D5" s="1">
        <v>6.0</v>
      </c>
      <c r="E5" s="1">
        <v>0.0</v>
      </c>
      <c r="F5" s="1">
        <v>37.0</v>
      </c>
      <c r="G5" s="1">
        <v>65.0</v>
      </c>
      <c r="H5" s="1">
        <v>78.0</v>
      </c>
      <c r="I5" s="1">
        <v>1.0</v>
      </c>
      <c r="J5" s="1">
        <v>5.0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7.0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37.0</v>
      </c>
      <c r="C7" s="1">
        <v>80.0</v>
      </c>
      <c r="D7" s="1">
        <v>2.0</v>
      </c>
      <c r="E7" s="1">
        <v>2.0</v>
      </c>
      <c r="F7" s="1">
        <v>1.0</v>
      </c>
      <c r="G7" s="1">
        <v>6.0</v>
      </c>
      <c r="H7" s="1">
        <v>14.0</v>
      </c>
      <c r="I7" s="1">
        <v>20.0</v>
      </c>
      <c r="J7" s="1">
        <v>37.0</v>
      </c>
      <c r="K7" s="1">
        <v>62.0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36.0</v>
      </c>
      <c r="C8" s="1">
        <v>1.0</v>
      </c>
      <c r="D8" s="1">
        <v>0.0</v>
      </c>
      <c r="E8" s="1">
        <v>1.0</v>
      </c>
      <c r="F8" s="1">
        <v>-2.0</v>
      </c>
      <c r="G8" s="1">
        <v>0.0</v>
      </c>
      <c r="H8" s="1">
        <v>1.0</v>
      </c>
      <c r="I8" s="1">
        <v>-1.0</v>
      </c>
      <c r="J8" s="1">
        <v>2.0</v>
      </c>
      <c r="K8" s="1">
        <v>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-37.0</v>
      </c>
      <c r="K9" s="1">
        <v>-57.0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-1.0</v>
      </c>
      <c r="K10" s="1">
        <v>-8.0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59.0</v>
      </c>
      <c r="C11" s="1">
        <v>1.0</v>
      </c>
      <c r="D11" s="1">
        <v>2.0</v>
      </c>
      <c r="E11" s="1">
        <v>-64.0</v>
      </c>
      <c r="F11" s="1">
        <v>25.0</v>
      </c>
      <c r="G11" s="1">
        <v>7.0</v>
      </c>
      <c r="H11" s="1">
        <v>2.0</v>
      </c>
      <c r="I11" s="1">
        <v>-35.0</v>
      </c>
      <c r="J11" s="1">
        <v>25.0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-8.0</v>
      </c>
      <c r="C12" s="1">
        <v>-19.0</v>
      </c>
      <c r="D12" s="1">
        <v>1.0</v>
      </c>
      <c r="E12" s="1">
        <v>-11.0</v>
      </c>
      <c r="F12" s="1">
        <v>1.0</v>
      </c>
      <c r="G12" s="1">
        <v>7.0</v>
      </c>
      <c r="H12" s="1">
        <v>-2.0</v>
      </c>
      <c r="I12" s="1">
        <v>67.0</v>
      </c>
      <c r="J12" s="1">
        <v>37.0</v>
      </c>
      <c r="K12" s="1">
        <v>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-7.0</v>
      </c>
      <c r="D13" s="1">
        <v>-21.0</v>
      </c>
      <c r="E13" s="1">
        <v>-26.0</v>
      </c>
      <c r="F13" s="1">
        <v>-30.0</v>
      </c>
      <c r="G13" s="1">
        <v>-46.0</v>
      </c>
      <c r="H13" s="1">
        <v>-78.0</v>
      </c>
      <c r="I13" s="1">
        <v>-108.0</v>
      </c>
      <c r="J13" s="1">
        <v>-117.0</v>
      </c>
      <c r="K13" s="1">
        <v>-145.0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-2.0</v>
      </c>
      <c r="D14" s="1">
        <v>-10.0</v>
      </c>
      <c r="E14" s="1">
        <v>0.0</v>
      </c>
      <c r="F14" s="1">
        <v>-3.0</v>
      </c>
      <c r="G14" s="1">
        <v>-1.0</v>
      </c>
      <c r="H14" s="1">
        <v>-4.0</v>
      </c>
      <c r="I14" s="1">
        <v>-30.0</v>
      </c>
      <c r="J14" s="1">
        <v>-70.0</v>
      </c>
      <c r="K14" s="1">
        <v>-58.0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-53.0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-2.0</v>
      </c>
      <c r="D16" s="1">
        <v>-10.0</v>
      </c>
      <c r="E16" s="1">
        <v>0.0</v>
      </c>
      <c r="F16" s="1">
        <v>-3.0</v>
      </c>
      <c r="G16" s="1">
        <v>-1.0</v>
      </c>
      <c r="H16" s="1">
        <v>-4.0</v>
      </c>
      <c r="I16" s="1">
        <v>-30.0</v>
      </c>
      <c r="J16" s="1">
        <v>-53.0</v>
      </c>
      <c r="K16" s="1">
        <v>-58.0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5.0</v>
      </c>
      <c r="C17" s="1">
        <v>7.0</v>
      </c>
      <c r="D17" s="1">
        <v>10.0</v>
      </c>
      <c r="E17" s="1">
        <v>0.0</v>
      </c>
      <c r="F17" s="1">
        <v>0.0</v>
      </c>
      <c r="G17" s="1">
        <v>20.0</v>
      </c>
      <c r="H17" s="1">
        <v>50.0</v>
      </c>
      <c r="I17" s="1">
        <v>0.0</v>
      </c>
      <c r="J17" s="1">
        <v>45.0</v>
      </c>
      <c r="K17" s="1">
        <v>85.0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5.0</v>
      </c>
      <c r="C18" s="1">
        <v>7.0</v>
      </c>
      <c r="D18" s="1">
        <v>10.0</v>
      </c>
      <c r="E18" s="1">
        <v>0.0</v>
      </c>
      <c r="F18" s="1">
        <v>0.0</v>
      </c>
      <c r="G18" s="1">
        <v>20.0</v>
      </c>
      <c r="H18" s="1">
        <v>50.0</v>
      </c>
      <c r="I18" s="1">
        <v>0.0</v>
      </c>
      <c r="J18" s="1">
        <v>45.0</v>
      </c>
      <c r="K18" s="1">
        <v>85.0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-4.0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-27.0</v>
      </c>
      <c r="F20" s="1">
        <v>-3.0</v>
      </c>
      <c r="G20" s="1">
        <v>-7.0</v>
      </c>
      <c r="H20" s="1">
        <v>-21.0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-2.0</v>
      </c>
      <c r="C21" s="1">
        <v>-4.0</v>
      </c>
      <c r="D21" s="1">
        <v>0.0</v>
      </c>
      <c r="E21" s="1">
        <v>-27.0</v>
      </c>
      <c r="F21" s="1">
        <v>-3.0</v>
      </c>
      <c r="G21" s="1">
        <v>-7.0</v>
      </c>
      <c r="H21" s="1">
        <v>-21.0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45.0</v>
      </c>
      <c r="D22" s="1">
        <v>3.0</v>
      </c>
      <c r="E22" s="1">
        <v>24.0</v>
      </c>
      <c r="F22" s="1">
        <v>13.0</v>
      </c>
      <c r="G22" s="1">
        <v>240.0</v>
      </c>
      <c r="H22" s="1">
        <v>15.0</v>
      </c>
      <c r="I22" s="1">
        <v>11.0</v>
      </c>
      <c r="J22" s="1">
        <v>243.0</v>
      </c>
      <c r="K22" s="1">
        <v>271.0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-17.0</v>
      </c>
      <c r="J23" s="1">
        <v>-53.0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-6.0</v>
      </c>
      <c r="C24" s="1">
        <v>-1.0</v>
      </c>
      <c r="D24" s="1">
        <v>-6.0</v>
      </c>
      <c r="E24" s="1">
        <v>0.0</v>
      </c>
      <c r="F24" s="1">
        <v>-2.0</v>
      </c>
      <c r="G24" s="1">
        <v>0.0</v>
      </c>
      <c r="H24" s="1">
        <v>-1.0</v>
      </c>
      <c r="I24" s="1">
        <v>-30.0</v>
      </c>
      <c r="J24" s="1">
        <v>-2.0</v>
      </c>
      <c r="K24" s="1">
        <v>-23.0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5.0</v>
      </c>
      <c r="C25" s="1">
        <v>52.0</v>
      </c>
      <c r="D25" s="1">
        <v>9.0</v>
      </c>
      <c r="E25" s="1">
        <v>23.0</v>
      </c>
      <c r="F25" s="1">
        <v>10.0</v>
      </c>
      <c r="G25" s="1">
        <v>252.0</v>
      </c>
      <c r="H25" s="1">
        <v>42.0</v>
      </c>
      <c r="I25" s="1">
        <v>11.0</v>
      </c>
      <c r="J25" s="1">
        <v>285.0</v>
      </c>
      <c r="K25" s="1">
        <v>331.0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53.0</v>
      </c>
      <c r="C26" s="1">
        <v>45.0</v>
      </c>
      <c r="D26" s="1">
        <v>-11.0</v>
      </c>
      <c r="E26" s="1">
        <v>-2.0</v>
      </c>
      <c r="F26" s="1">
        <v>-20.0</v>
      </c>
      <c r="G26" s="1">
        <v>206.0</v>
      </c>
      <c r="H26" s="1">
        <v>-36.0</v>
      </c>
      <c r="I26" s="1">
        <v>-97.0</v>
      </c>
      <c r="J26" s="1">
        <v>114.0</v>
      </c>
      <c r="K26" s="1">
        <v>185.0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77.0</v>
      </c>
      <c r="G28" s="1">
        <v>1.0</v>
      </c>
      <c r="H28" s="1">
        <v>2.0</v>
      </c>
      <c r="I28" s="1">
        <v>4.0</v>
      </c>
      <c r="J28" s="1">
        <v>7.0</v>
      </c>
      <c r="K28" s="1">
        <v>16.0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-2.0</v>
      </c>
      <c r="C29" s="1">
        <v>-4.0</v>
      </c>
      <c r="D29" s="1">
        <v>-11.0</v>
      </c>
      <c r="E29" s="1">
        <v>-13.0</v>
      </c>
      <c r="F29" s="1">
        <v>-20.0</v>
      </c>
      <c r="G29" s="1">
        <v>-20.0</v>
      </c>
      <c r="H29" s="1">
        <v>-40.0</v>
      </c>
      <c r="I29" s="1">
        <v>-58.0</v>
      </c>
      <c r="J29" s="1">
        <v>-40.0</v>
      </c>
      <c r="K29" s="1">
        <v>-78.0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-2.0</v>
      </c>
      <c r="C30" s="1">
        <v>-4.0</v>
      </c>
      <c r="D30" s="1">
        <v>-11.0</v>
      </c>
      <c r="E30" s="1">
        <v>-12.0</v>
      </c>
      <c r="F30" s="1">
        <v>-19.0</v>
      </c>
      <c r="G30" s="1">
        <v>-20.0</v>
      </c>
      <c r="H30" s="1">
        <v>-40.0</v>
      </c>
      <c r="I30" s="1">
        <v>-55.0</v>
      </c>
      <c r="J30" s="1">
        <v>-37.0</v>
      </c>
      <c r="K30" s="1">
        <v>-77.0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-51.0</v>
      </c>
      <c r="C31" s="1">
        <v>-83.0</v>
      </c>
      <c r="D31" s="1">
        <v>-3.0</v>
      </c>
      <c r="E31" s="1">
        <v>-2.0</v>
      </c>
      <c r="F31" s="1">
        <v>1.0</v>
      </c>
      <c r="G31" s="1">
        <v>-15.0</v>
      </c>
      <c r="H31" s="1">
        <v>-59.0</v>
      </c>
      <c r="I31" s="1">
        <v>-33.0</v>
      </c>
      <c r="J31" s="1">
        <v>-28.0</v>
      </c>
      <c r="K31" s="1">
        <v>31.0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5.0</v>
      </c>
      <c r="C32" s="1">
        <v>7.0</v>
      </c>
      <c r="D32" s="1">
        <v>10.0</v>
      </c>
      <c r="E32" s="1">
        <v>-27.0</v>
      </c>
      <c r="F32" s="1">
        <v>-3.0</v>
      </c>
      <c r="G32" s="1">
        <v>12.0</v>
      </c>
      <c r="H32" s="1">
        <v>28.0</v>
      </c>
      <c r="I32" s="1">
        <v>0.0</v>
      </c>
      <c r="J32" s="1">
        <v>45.0</v>
      </c>
      <c r="K32" s="1">
        <v>85.0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2.0</v>
      </c>
      <c r="C3" s="1">
        <v>48.0</v>
      </c>
      <c r="D3" s="1">
        <v>36.0</v>
      </c>
      <c r="E3" s="1">
        <v>34.0</v>
      </c>
      <c r="F3" s="1">
        <v>13.0</v>
      </c>
      <c r="G3" s="1">
        <v>220.0</v>
      </c>
      <c r="H3" s="1">
        <v>184.0</v>
      </c>
      <c r="I3" s="1">
        <v>86.0</v>
      </c>
      <c r="J3" s="1">
        <v>201.0</v>
      </c>
      <c r="K3" s="1">
        <v>386.0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2.0</v>
      </c>
      <c r="C4" s="1">
        <v>48.0</v>
      </c>
      <c r="D4" s="1">
        <v>36.0</v>
      </c>
      <c r="E4" s="1">
        <v>34.0</v>
      </c>
      <c r="F4" s="1">
        <v>13.0</v>
      </c>
      <c r="G4" s="1">
        <v>220.0</v>
      </c>
      <c r="H4" s="1">
        <v>184.0</v>
      </c>
      <c r="I4" s="1">
        <v>86.0</v>
      </c>
      <c r="J4" s="1">
        <v>201.0</v>
      </c>
      <c r="K4" s="1">
        <v>386.0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37.0</v>
      </c>
      <c r="K5" s="1">
        <v>94.0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37.0</v>
      </c>
      <c r="K6" s="1">
        <v>94.0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4.0</v>
      </c>
      <c r="K7" s="1">
        <v>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12.0</v>
      </c>
      <c r="C8" s="1">
        <v>99.0</v>
      </c>
      <c r="D8" s="1">
        <v>1.0</v>
      </c>
      <c r="E8" s="1">
        <v>1.0</v>
      </c>
      <c r="F8" s="1">
        <v>1.0</v>
      </c>
      <c r="G8" s="1">
        <v>41.0</v>
      </c>
      <c r="H8" s="1">
        <v>14.0</v>
      </c>
      <c r="I8" s="1">
        <v>4.0</v>
      </c>
      <c r="J8" s="1">
        <v>2.0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2.0</v>
      </c>
      <c r="C9" s="1">
        <v>49.0</v>
      </c>
      <c r="D9" s="1">
        <v>38.0</v>
      </c>
      <c r="E9" s="1">
        <v>35.0</v>
      </c>
      <c r="F9" s="1">
        <v>15.0</v>
      </c>
      <c r="G9" s="1">
        <v>220.0</v>
      </c>
      <c r="H9" s="1">
        <v>184.0</v>
      </c>
      <c r="I9" s="1">
        <v>86.0</v>
      </c>
      <c r="J9" s="1">
        <v>246.0</v>
      </c>
      <c r="K9" s="1">
        <v>504.0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2.0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1.0</v>
      </c>
      <c r="D12" s="1">
        <v>10.0</v>
      </c>
      <c r="E12" s="1">
        <v>6.0</v>
      </c>
      <c r="F12" s="1">
        <v>5.0</v>
      </c>
      <c r="G12" s="1">
        <v>3.0</v>
      </c>
      <c r="H12" s="1">
        <v>1.0</v>
      </c>
      <c r="I12" s="1">
        <v>94.0</v>
      </c>
      <c r="J12" s="1">
        <v>1.0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10.0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59.0</v>
      </c>
      <c r="K14" s="1">
        <v>53.0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4.0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2.0</v>
      </c>
      <c r="D16" s="1">
        <v>11.0</v>
      </c>
      <c r="E16" s="1">
        <v>18.0</v>
      </c>
      <c r="F16" s="1">
        <v>11.0</v>
      </c>
      <c r="G16" s="1">
        <v>14.0</v>
      </c>
      <c r="H16" s="1">
        <v>31.0</v>
      </c>
      <c r="I16" s="1">
        <v>32.0</v>
      </c>
      <c r="J16" s="1">
        <v>14.0</v>
      </c>
      <c r="K16" s="1">
        <v>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2.0</v>
      </c>
      <c r="C17" s="1">
        <v>49.0</v>
      </c>
      <c r="D17" s="1">
        <v>38.0</v>
      </c>
      <c r="E17" s="1">
        <v>35.0</v>
      </c>
      <c r="F17" s="1">
        <v>15.0</v>
      </c>
      <c r="G17" s="1">
        <v>221.0</v>
      </c>
      <c r="H17" s="1">
        <v>186.0</v>
      </c>
      <c r="I17" s="1">
        <v>87.0</v>
      </c>
      <c r="J17" s="1">
        <v>331.0</v>
      </c>
      <c r="K17" s="1">
        <v>588.0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75.0</v>
      </c>
      <c r="C19" s="1">
        <v>1.0</v>
      </c>
      <c r="D19" s="1">
        <v>4.0</v>
      </c>
      <c r="E19" s="1">
        <v>3.0</v>
      </c>
      <c r="F19" s="1">
        <v>3.0</v>
      </c>
      <c r="G19" s="1">
        <v>10.0</v>
      </c>
      <c r="H19" s="1">
        <v>13.0</v>
      </c>
      <c r="I19" s="1">
        <v>13.0</v>
      </c>
      <c r="J19" s="1">
        <v>38.0</v>
      </c>
      <c r="K19" s="1">
        <v>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3.0</v>
      </c>
      <c r="C20" s="1">
        <v>74.0</v>
      </c>
      <c r="D20" s="1">
        <v>2.0</v>
      </c>
      <c r="E20" s="1">
        <v>2.0</v>
      </c>
      <c r="F20" s="1">
        <v>3.0</v>
      </c>
      <c r="G20" s="1">
        <v>10.0</v>
      </c>
      <c r="H20" s="1">
        <v>8.0</v>
      </c>
      <c r="I20" s="1">
        <v>9.0</v>
      </c>
      <c r="J20" s="1">
        <v>51.0</v>
      </c>
      <c r="K20" s="1">
        <v>90.0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4.0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0.0</v>
      </c>
      <c r="D22" s="1">
        <v>26.0</v>
      </c>
      <c r="E22" s="1">
        <v>3.0</v>
      </c>
      <c r="F22" s="1">
        <v>3.0</v>
      </c>
      <c r="G22" s="1">
        <v>2.0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1.0</v>
      </c>
      <c r="I23" s="1">
        <v>62.0</v>
      </c>
      <c r="J23" s="1">
        <v>42.0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13.0</v>
      </c>
      <c r="C24" s="1">
        <v>0.0</v>
      </c>
      <c r="D24" s="1">
        <v>0.0</v>
      </c>
      <c r="E24" s="1">
        <v>2.0</v>
      </c>
      <c r="F24" s="1">
        <v>0.0</v>
      </c>
      <c r="G24" s="1">
        <v>0.0</v>
      </c>
      <c r="H24" s="1">
        <v>0.0</v>
      </c>
      <c r="I24" s="1">
        <v>0.0</v>
      </c>
      <c r="J24" s="1">
        <v>5.0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97.0</v>
      </c>
      <c r="C25" s="1">
        <v>2.0</v>
      </c>
      <c r="D25" s="1">
        <v>7.0</v>
      </c>
      <c r="E25" s="1">
        <v>12.0</v>
      </c>
      <c r="F25" s="1">
        <v>10.0</v>
      </c>
      <c r="G25" s="1">
        <v>24.0</v>
      </c>
      <c r="H25" s="1">
        <v>23.0</v>
      </c>
      <c r="I25" s="1">
        <v>23.0</v>
      </c>
      <c r="J25" s="1">
        <v>96.0</v>
      </c>
      <c r="K25" s="1">
        <v>139.0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4.0</v>
      </c>
      <c r="C26" s="1">
        <v>0.0</v>
      </c>
      <c r="D26" s="1">
        <v>9.0</v>
      </c>
      <c r="E26" s="1">
        <v>6.0</v>
      </c>
      <c r="F26" s="1">
        <v>3.0</v>
      </c>
      <c r="G26" s="1">
        <v>17.0</v>
      </c>
      <c r="H26" s="1">
        <v>48.0</v>
      </c>
      <c r="I26" s="1">
        <v>49.0</v>
      </c>
      <c r="J26" s="1">
        <v>94.0</v>
      </c>
      <c r="K26" s="1">
        <v>178.0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58.0</v>
      </c>
      <c r="I27" s="1">
        <v>0.0</v>
      </c>
      <c r="J27" s="1">
        <v>0.0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57.0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31.0</v>
      </c>
      <c r="K28" s="1">
        <v>73.0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5.0</v>
      </c>
      <c r="C29" s="1">
        <v>2.0</v>
      </c>
      <c r="D29" s="1">
        <v>16.0</v>
      </c>
      <c r="E29" s="1">
        <v>18.0</v>
      </c>
      <c r="F29" s="1">
        <v>14.0</v>
      </c>
      <c r="G29" s="1">
        <v>41.0</v>
      </c>
      <c r="H29" s="1">
        <v>72.0</v>
      </c>
      <c r="I29" s="1">
        <v>72.0</v>
      </c>
      <c r="J29" s="1">
        <v>222.0</v>
      </c>
      <c r="K29" s="1">
        <v>397.0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151.0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5.0</v>
      </c>
      <c r="C31" s="1">
        <v>65.0</v>
      </c>
      <c r="D31" s="1">
        <v>69.0</v>
      </c>
      <c r="E31" s="1">
        <v>93.0</v>
      </c>
      <c r="F31" s="1">
        <v>108.0</v>
      </c>
      <c r="G31" s="1">
        <v>355.0</v>
      </c>
      <c r="H31" s="1">
        <v>393.0</v>
      </c>
      <c r="I31" s="1">
        <v>425.0</v>
      </c>
      <c r="J31" s="1">
        <v>706.0</v>
      </c>
      <c r="K31" s="1">
        <v>1030.0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-8.0</v>
      </c>
      <c r="C32" s="1">
        <v>-18.0</v>
      </c>
      <c r="D32" s="1">
        <v>-47.0</v>
      </c>
      <c r="E32" s="1">
        <v>-76.0</v>
      </c>
      <c r="F32" s="1">
        <v>-108.0</v>
      </c>
      <c r="G32" s="1">
        <v>-176.0</v>
      </c>
      <c r="H32" s="1">
        <v>-279.0</v>
      </c>
      <c r="I32" s="1">
        <v>-409.0</v>
      </c>
      <c r="J32" s="1">
        <v>-596.0</v>
      </c>
      <c r="K32" s="1">
        <v>-836.0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-3.0</v>
      </c>
      <c r="C33" s="1">
        <v>46.0</v>
      </c>
      <c r="D33" s="1">
        <v>21.0</v>
      </c>
      <c r="E33" s="1">
        <v>16.0</v>
      </c>
      <c r="F33" s="1">
        <v>93.0</v>
      </c>
      <c r="G33" s="1">
        <v>179.0</v>
      </c>
      <c r="H33" s="1">
        <v>114.0</v>
      </c>
      <c r="I33" s="1">
        <v>15.0</v>
      </c>
      <c r="J33" s="1">
        <v>110.0</v>
      </c>
      <c r="K33" s="1">
        <v>191.0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-3.0</v>
      </c>
      <c r="C34" s="1">
        <v>46.0</v>
      </c>
      <c r="D34" s="1">
        <v>21.0</v>
      </c>
      <c r="E34" s="1">
        <v>16.0</v>
      </c>
      <c r="F34" s="1">
        <v>93.0</v>
      </c>
      <c r="G34" s="1">
        <v>179.0</v>
      </c>
      <c r="H34" s="1">
        <v>114.0</v>
      </c>
      <c r="I34" s="1">
        <v>15.0</v>
      </c>
      <c r="J34" s="1">
        <v>110.0</v>
      </c>
      <c r="K34" s="1">
        <v>191.0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2.0</v>
      </c>
      <c r="C35" s="1">
        <v>49.0</v>
      </c>
      <c r="D35" s="1">
        <v>38.0</v>
      </c>
      <c r="E35" s="1">
        <v>35.0</v>
      </c>
      <c r="F35" s="1">
        <v>15.0</v>
      </c>
      <c r="G35" s="1">
        <v>221.0</v>
      </c>
      <c r="H35" s="1">
        <v>186.0</v>
      </c>
      <c r="I35" s="1">
        <v>87.0</v>
      </c>
      <c r="J35" s="1">
        <v>331.0</v>
      </c>
      <c r="K35" s="1">
        <v>588.0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11.0</v>
      </c>
      <c r="C37" s="1">
        <v>19.0</v>
      </c>
      <c r="D37" s="1">
        <v>19.0</v>
      </c>
      <c r="E37" s="1">
        <v>25.0</v>
      </c>
      <c r="F37" s="1">
        <v>33.0</v>
      </c>
      <c r="G37" s="1">
        <v>37.0</v>
      </c>
      <c r="H37" s="1">
        <v>37.0</v>
      </c>
      <c r="I37" s="1">
        <v>38.0</v>
      </c>
      <c r="J37" s="1">
        <v>43.0</v>
      </c>
      <c r="K37" s="1">
        <v>47.0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11.0</v>
      </c>
      <c r="C38" s="1">
        <v>19.0</v>
      </c>
      <c r="D38" s="1">
        <v>19.0</v>
      </c>
      <c r="E38" s="1">
        <v>25.0</v>
      </c>
      <c r="F38" s="1">
        <v>30.0</v>
      </c>
      <c r="G38" s="1">
        <v>36.0</v>
      </c>
      <c r="H38" s="1">
        <v>37.0</v>
      </c>
      <c r="I38" s="1">
        <v>37.0</v>
      </c>
      <c r="J38" s="1">
        <v>43.0</v>
      </c>
      <c r="K38" s="1">
        <v>47.0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 t="s">
        <v>94</v>
      </c>
      <c r="C39" s="1" t="s">
        <v>95</v>
      </c>
      <c r="D39" s="1" t="s">
        <v>96</v>
      </c>
      <c r="E39" s="1" t="s">
        <v>97</v>
      </c>
      <c r="F39" s="1" t="s">
        <v>98</v>
      </c>
      <c r="G39" s="1" t="s">
        <v>99</v>
      </c>
      <c r="H39" s="1" t="s">
        <v>100</v>
      </c>
      <c r="I39" s="1" t="s">
        <v>101</v>
      </c>
      <c r="J39" s="1" t="s">
        <v>102</v>
      </c>
      <c r="K39" s="1" t="s">
        <v>103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-3.0</v>
      </c>
      <c r="C40" s="1">
        <v>46.0</v>
      </c>
      <c r="D40" s="1">
        <v>21.0</v>
      </c>
      <c r="E40" s="1">
        <v>16.0</v>
      </c>
      <c r="F40" s="1">
        <v>93.0</v>
      </c>
      <c r="G40" s="1">
        <v>179.0</v>
      </c>
      <c r="H40" s="1">
        <v>114.0</v>
      </c>
      <c r="I40" s="1">
        <v>15.0</v>
      </c>
      <c r="J40" s="1">
        <v>39.0</v>
      </c>
      <c r="K40" s="1">
        <v>126.0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 t="s">
        <v>94</v>
      </c>
      <c r="C41" s="1" t="s">
        <v>95</v>
      </c>
      <c r="D41" s="1" t="s">
        <v>96</v>
      </c>
      <c r="E41" s="1" t="s">
        <v>97</v>
      </c>
      <c r="F41" s="1" t="s">
        <v>98</v>
      </c>
      <c r="G41" s="1" t="s">
        <v>99</v>
      </c>
      <c r="H41" s="1" t="s">
        <v>100</v>
      </c>
      <c r="I41" s="1" t="s">
        <v>101</v>
      </c>
      <c r="J41" s="1" t="s">
        <v>106</v>
      </c>
      <c r="K41" s="1" t="s">
        <v>107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4.0</v>
      </c>
      <c r="C42" s="1" t="s">
        <v>109</v>
      </c>
      <c r="D42" s="1">
        <v>9.0</v>
      </c>
      <c r="E42" s="1">
        <v>9.0</v>
      </c>
      <c r="F42" s="1">
        <v>6.0</v>
      </c>
      <c r="G42" s="1">
        <v>19.0</v>
      </c>
      <c r="H42" s="1">
        <v>50.0</v>
      </c>
      <c r="I42" s="1">
        <v>49.0</v>
      </c>
      <c r="J42" s="1">
        <v>94.0</v>
      </c>
      <c r="K42" s="1">
        <v>186.0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1.0</v>
      </c>
      <c r="C43" s="1">
        <v>-48.0</v>
      </c>
      <c r="D43" s="1">
        <v>-26.0</v>
      </c>
      <c r="E43" s="1">
        <v>-24.0</v>
      </c>
      <c r="F43" s="1">
        <v>-7.0</v>
      </c>
      <c r="G43" s="1">
        <v>-200.0</v>
      </c>
      <c r="H43" s="1">
        <v>-134.0</v>
      </c>
      <c r="I43" s="1">
        <v>-36.0</v>
      </c>
      <c r="J43" s="1">
        <v>-106.0</v>
      </c>
      <c r="K43" s="1">
        <v>-200.0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47.0</v>
      </c>
      <c r="C44" s="1">
        <v>1.0</v>
      </c>
      <c r="D44" s="1">
        <v>2.0</v>
      </c>
      <c r="E44" s="1">
        <v>2.0</v>
      </c>
      <c r="F44" s="1">
        <v>2.0</v>
      </c>
      <c r="G44" s="1">
        <v>3.0</v>
      </c>
      <c r="H44" s="1">
        <v>6.0</v>
      </c>
      <c r="I44" s="1">
        <v>9.0</v>
      </c>
      <c r="J44" s="1">
        <v>10.0</v>
      </c>
      <c r="K44" s="1">
        <v>34.0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3.0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0.0</v>
      </c>
      <c r="C46" s="1">
        <v>2.0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11.0</v>
      </c>
      <c r="D47" s="1">
        <v>22.0</v>
      </c>
      <c r="E47" s="1">
        <v>25.0</v>
      </c>
      <c r="F47" s="1">
        <v>29.0</v>
      </c>
      <c r="G47" s="1">
        <v>45.0</v>
      </c>
      <c r="H47" s="1">
        <v>60.0</v>
      </c>
      <c r="I47" s="1">
        <v>108.0</v>
      </c>
      <c r="J47" s="1">
        <v>383.0</v>
      </c>
      <c r="K47" s="1">
        <v>545.0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0.0</v>
      </c>
      <c r="J2" s="1">
        <v>50.0</v>
      </c>
      <c r="K2" s="1">
        <v>271.0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50.0</v>
      </c>
      <c r="K3" s="1">
        <v>271.0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4.0</v>
      </c>
      <c r="K4" s="1">
        <v>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45.0</v>
      </c>
      <c r="K5" s="1">
        <v>245.0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1.0</v>
      </c>
      <c r="C6" s="1">
        <v>2.0</v>
      </c>
      <c r="D6" s="1">
        <v>6.0</v>
      </c>
      <c r="E6" s="1">
        <v>7.0</v>
      </c>
      <c r="F6" s="1">
        <v>9.0</v>
      </c>
      <c r="G6" s="1">
        <v>13.0</v>
      </c>
      <c r="H6" s="1">
        <v>28.0</v>
      </c>
      <c r="I6" s="1">
        <v>66.0</v>
      </c>
      <c r="J6" s="1">
        <v>159.0</v>
      </c>
      <c r="K6" s="1">
        <v>323.0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4.0</v>
      </c>
      <c r="C7" s="1">
        <v>6.0</v>
      </c>
      <c r="D7" s="1">
        <v>20.0</v>
      </c>
      <c r="E7" s="1">
        <v>19.0</v>
      </c>
      <c r="F7" s="1">
        <v>23.0</v>
      </c>
      <c r="G7" s="1">
        <v>53.0</v>
      </c>
      <c r="H7" s="1">
        <v>59.0</v>
      </c>
      <c r="I7" s="1">
        <v>58.0</v>
      </c>
      <c r="J7" s="1">
        <v>57.0</v>
      </c>
      <c r="K7" s="1">
        <v>97.0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4.0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5.0</v>
      </c>
      <c r="C9" s="1">
        <v>9.0</v>
      </c>
      <c r="D9" s="1">
        <v>27.0</v>
      </c>
      <c r="E9" s="1">
        <v>26.0</v>
      </c>
      <c r="F9" s="1">
        <v>32.0</v>
      </c>
      <c r="G9" s="1">
        <v>67.0</v>
      </c>
      <c r="H9" s="1">
        <v>88.0</v>
      </c>
      <c r="I9" s="1">
        <v>125.0</v>
      </c>
      <c r="J9" s="1">
        <v>221.0</v>
      </c>
      <c r="K9" s="1">
        <v>427.0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-5.0</v>
      </c>
      <c r="C10" s="1">
        <v>-9.0</v>
      </c>
      <c r="D10" s="1">
        <v>-27.0</v>
      </c>
      <c r="E10" s="1">
        <v>-26.0</v>
      </c>
      <c r="F10" s="1">
        <v>-32.0</v>
      </c>
      <c r="G10" s="1">
        <v>-67.0</v>
      </c>
      <c r="H10" s="1">
        <v>-88.0</v>
      </c>
      <c r="I10" s="1">
        <v>-125.0</v>
      </c>
      <c r="J10" s="1">
        <v>-175.0</v>
      </c>
      <c r="K10" s="1">
        <v>-183.0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-66.0</v>
      </c>
      <c r="C11" s="1">
        <v>0.0</v>
      </c>
      <c r="D11" s="1">
        <v>-13.0</v>
      </c>
      <c r="E11" s="1">
        <v>-1.0</v>
      </c>
      <c r="F11" s="1">
        <v>-1.0</v>
      </c>
      <c r="G11" s="1">
        <v>-1.0</v>
      </c>
      <c r="H11" s="1">
        <v>-2.0</v>
      </c>
      <c r="I11" s="1">
        <v>-5.0</v>
      </c>
      <c r="J11" s="1">
        <v>-7.0</v>
      </c>
      <c r="K11" s="1">
        <v>-6.0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-66.0</v>
      </c>
      <c r="C12" s="1">
        <v>0.0</v>
      </c>
      <c r="D12" s="1">
        <v>-13.0</v>
      </c>
      <c r="E12" s="1">
        <v>-1.0</v>
      </c>
      <c r="F12" s="1">
        <v>-1.0</v>
      </c>
      <c r="G12" s="1">
        <v>-1.0</v>
      </c>
      <c r="H12" s="1">
        <v>-2.0</v>
      </c>
      <c r="I12" s="1">
        <v>-5.0</v>
      </c>
      <c r="J12" s="1">
        <v>-7.0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12.0</v>
      </c>
      <c r="C13" s="1">
        <v>1.0</v>
      </c>
      <c r="D13" s="1">
        <v>0.0</v>
      </c>
      <c r="E13" s="1">
        <v>-64.0</v>
      </c>
      <c r="F13" s="1">
        <v>2.0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-6.0</v>
      </c>
      <c r="C14" s="1">
        <v>-8.0</v>
      </c>
      <c r="D14" s="1">
        <v>-27.0</v>
      </c>
      <c r="E14" s="1">
        <v>-28.0</v>
      </c>
      <c r="F14" s="1">
        <v>-30.0</v>
      </c>
      <c r="G14" s="1">
        <v>-68.0</v>
      </c>
      <c r="H14" s="1">
        <v>-91.0</v>
      </c>
      <c r="I14" s="1">
        <v>-130.0</v>
      </c>
      <c r="J14" s="1">
        <v>-182.0</v>
      </c>
      <c r="K14" s="1">
        <v>-189.0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2.0</v>
      </c>
      <c r="C16" s="1">
        <v>-2.0</v>
      </c>
      <c r="D16" s="1">
        <v>0.0</v>
      </c>
      <c r="E16" s="1">
        <v>0.0</v>
      </c>
      <c r="F16" s="1">
        <v>0.0</v>
      </c>
      <c r="G16" s="1">
        <v>0.0</v>
      </c>
      <c r="H16" s="1">
        <v>-11.0</v>
      </c>
      <c r="I16" s="1">
        <v>0.0</v>
      </c>
      <c r="J16" s="1">
        <v>-3.0</v>
      </c>
      <c r="K16" s="1">
        <v>-48.0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-6.0</v>
      </c>
      <c r="C17" s="1">
        <v>-10.0</v>
      </c>
      <c r="D17" s="1">
        <v>-27.0</v>
      </c>
      <c r="E17" s="1">
        <v>-28.0</v>
      </c>
      <c r="F17" s="1">
        <v>-30.0</v>
      </c>
      <c r="G17" s="1">
        <v>-68.0</v>
      </c>
      <c r="H17" s="1">
        <v>-103.0</v>
      </c>
      <c r="I17" s="1">
        <v>-130.0</v>
      </c>
      <c r="J17" s="1">
        <v>-187.0</v>
      </c>
      <c r="K17" s="1">
        <v>-238.0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96.0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-6.0</v>
      </c>
      <c r="C19" s="1">
        <v>-10.0</v>
      </c>
      <c r="D19" s="1">
        <v>-27.0</v>
      </c>
      <c r="E19" s="1">
        <v>-28.0</v>
      </c>
      <c r="F19" s="1">
        <v>-30.0</v>
      </c>
      <c r="G19" s="1">
        <v>-68.0</v>
      </c>
      <c r="H19" s="1">
        <v>-103.0</v>
      </c>
      <c r="I19" s="1">
        <v>-130.0</v>
      </c>
      <c r="J19" s="1">
        <v>-187.0</v>
      </c>
      <c r="K19" s="1">
        <v>-239.0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-6.0</v>
      </c>
      <c r="C20" s="1">
        <v>-10.0</v>
      </c>
      <c r="D20" s="1">
        <v>-27.0</v>
      </c>
      <c r="E20" s="1">
        <v>-28.0</v>
      </c>
      <c r="F20" s="1">
        <v>-30.0</v>
      </c>
      <c r="G20" s="1">
        <v>-68.0</v>
      </c>
      <c r="H20" s="1">
        <v>-103.0</v>
      </c>
      <c r="I20" s="1">
        <v>-130.0</v>
      </c>
      <c r="J20" s="1">
        <v>-187.0</v>
      </c>
      <c r="K20" s="1">
        <v>-239.0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-6.0</v>
      </c>
      <c r="C21" s="1">
        <v>-10.0</v>
      </c>
      <c r="D21" s="1">
        <v>-27.0</v>
      </c>
      <c r="E21" s="1">
        <v>-28.0</v>
      </c>
      <c r="F21" s="1">
        <v>-30.0</v>
      </c>
      <c r="G21" s="1">
        <v>-68.0</v>
      </c>
      <c r="H21" s="1">
        <v>-103.0</v>
      </c>
      <c r="I21" s="1">
        <v>-130.0</v>
      </c>
      <c r="J21" s="1">
        <v>-187.0</v>
      </c>
      <c r="K21" s="1">
        <v>-239.0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-6.0</v>
      </c>
      <c r="C22" s="1">
        <v>-10.0</v>
      </c>
      <c r="D22" s="1">
        <v>-27.0</v>
      </c>
      <c r="E22" s="1">
        <v>-28.0</v>
      </c>
      <c r="F22" s="1">
        <v>-30.0</v>
      </c>
      <c r="G22" s="1">
        <v>-68.0</v>
      </c>
      <c r="H22" s="1">
        <v>-103.0</v>
      </c>
      <c r="I22" s="1">
        <v>-130.0</v>
      </c>
      <c r="J22" s="1">
        <v>-187.0</v>
      </c>
      <c r="K22" s="1">
        <v>-239.0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-6.0</v>
      </c>
      <c r="C23" s="1">
        <v>-10.0</v>
      </c>
      <c r="D23" s="1">
        <v>-27.0</v>
      </c>
      <c r="E23" s="1">
        <v>-28.0</v>
      </c>
      <c r="F23" s="1">
        <v>-30.0</v>
      </c>
      <c r="G23" s="1">
        <v>-68.0</v>
      </c>
      <c r="H23" s="1">
        <v>-103.0</v>
      </c>
      <c r="I23" s="1">
        <v>-130.0</v>
      </c>
      <c r="J23" s="1">
        <v>-187.0</v>
      </c>
      <c r="K23" s="1">
        <v>-239.0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 t="s">
        <v>140</v>
      </c>
      <c r="C25" s="1" t="s">
        <v>141</v>
      </c>
      <c r="D25" s="1" t="s">
        <v>142</v>
      </c>
      <c r="E25" s="1" t="s">
        <v>143</v>
      </c>
      <c r="F25" s="1" t="s">
        <v>144</v>
      </c>
      <c r="G25" s="1" t="s">
        <v>145</v>
      </c>
      <c r="H25" s="1" t="s">
        <v>146</v>
      </c>
      <c r="I25" s="1" t="s">
        <v>147</v>
      </c>
      <c r="J25" s="1" t="s">
        <v>148</v>
      </c>
      <c r="K25" s="1" t="s">
        <v>149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 t="s">
        <v>140</v>
      </c>
      <c r="C26" s="1" t="s">
        <v>141</v>
      </c>
      <c r="D26" s="1" t="s">
        <v>142</v>
      </c>
      <c r="E26" s="1" t="s">
        <v>143</v>
      </c>
      <c r="F26" s="1" t="s">
        <v>144</v>
      </c>
      <c r="G26" s="1" t="s">
        <v>145</v>
      </c>
      <c r="H26" s="1" t="s">
        <v>146</v>
      </c>
      <c r="I26" s="1" t="s">
        <v>147</v>
      </c>
      <c r="J26" s="1" t="s">
        <v>148</v>
      </c>
      <c r="K26" s="1" t="s">
        <v>149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9.0</v>
      </c>
      <c r="C27" s="1">
        <v>11.0</v>
      </c>
      <c r="D27" s="1">
        <v>19.0</v>
      </c>
      <c r="E27" s="1">
        <v>22.0</v>
      </c>
      <c r="F27" s="1">
        <v>26.0</v>
      </c>
      <c r="G27" s="1">
        <v>34.0</v>
      </c>
      <c r="H27" s="1">
        <v>37.0</v>
      </c>
      <c r="I27" s="1">
        <v>37.0</v>
      </c>
      <c r="J27" s="1">
        <v>40.0</v>
      </c>
      <c r="K27" s="1">
        <v>45.0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 t="s">
        <v>140</v>
      </c>
      <c r="C28" s="1" t="s">
        <v>141</v>
      </c>
      <c r="D28" s="1" t="s">
        <v>142</v>
      </c>
      <c r="E28" s="1" t="s">
        <v>143</v>
      </c>
      <c r="F28" s="1" t="s">
        <v>144</v>
      </c>
      <c r="G28" s="1" t="s">
        <v>145</v>
      </c>
      <c r="H28" s="1" t="s">
        <v>146</v>
      </c>
      <c r="I28" s="1" t="s">
        <v>147</v>
      </c>
      <c r="J28" s="1" t="s">
        <v>148</v>
      </c>
      <c r="K28" s="1" t="s">
        <v>149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 t="s">
        <v>140</v>
      </c>
      <c r="C29" s="1" t="s">
        <v>141</v>
      </c>
      <c r="D29" s="1" t="s">
        <v>142</v>
      </c>
      <c r="E29" s="1" t="s">
        <v>143</v>
      </c>
      <c r="F29" s="1" t="s">
        <v>144</v>
      </c>
      <c r="G29" s="1" t="s">
        <v>145</v>
      </c>
      <c r="H29" s="1" t="s">
        <v>146</v>
      </c>
      <c r="I29" s="1" t="s">
        <v>147</v>
      </c>
      <c r="J29" s="1" t="s">
        <v>148</v>
      </c>
      <c r="K29" s="1" t="s">
        <v>149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>
        <v>9.0</v>
      </c>
      <c r="C30" s="1">
        <v>11.0</v>
      </c>
      <c r="D30" s="1">
        <v>19.0</v>
      </c>
      <c r="E30" s="1">
        <v>22.0</v>
      </c>
      <c r="F30" s="1">
        <v>26.0</v>
      </c>
      <c r="G30" s="1">
        <v>34.0</v>
      </c>
      <c r="H30" s="1">
        <v>37.0</v>
      </c>
      <c r="I30" s="1">
        <v>37.0</v>
      </c>
      <c r="J30" s="1">
        <v>40.0</v>
      </c>
      <c r="K30" s="1">
        <v>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 t="s">
        <v>156</v>
      </c>
      <c r="C31" s="1" t="s">
        <v>157</v>
      </c>
      <c r="D31" s="1" t="s">
        <v>158</v>
      </c>
      <c r="E31" s="1" t="s">
        <v>159</v>
      </c>
      <c r="F31" s="1" t="s">
        <v>160</v>
      </c>
      <c r="G31" s="1" t="s">
        <v>161</v>
      </c>
      <c r="H31" s="1" t="s">
        <v>162</v>
      </c>
      <c r="I31" s="1" t="s">
        <v>163</v>
      </c>
      <c r="J31" s="1" t="s">
        <v>164</v>
      </c>
      <c r="K31" s="1" t="s">
        <v>165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 t="s">
        <v>156</v>
      </c>
      <c r="C32" s="1" t="s">
        <v>157</v>
      </c>
      <c r="D32" s="1" t="s">
        <v>158</v>
      </c>
      <c r="E32" s="1" t="s">
        <v>159</v>
      </c>
      <c r="F32" s="1" t="s">
        <v>160</v>
      </c>
      <c r="G32" s="1" t="s">
        <v>161</v>
      </c>
      <c r="H32" s="1" t="s">
        <v>162</v>
      </c>
      <c r="I32" s="1" t="s">
        <v>163</v>
      </c>
      <c r="J32" s="1" t="s">
        <v>164</v>
      </c>
      <c r="K32" s="1" t="s">
        <v>165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>
        <v>0.0</v>
      </c>
      <c r="C34" s="1">
        <v>-9.0</v>
      </c>
      <c r="D34" s="1">
        <v>-27.0</v>
      </c>
      <c r="E34" s="1">
        <v>-26.0</v>
      </c>
      <c r="F34" s="1">
        <v>-32.0</v>
      </c>
      <c r="G34" s="1">
        <v>-67.0</v>
      </c>
      <c r="H34" s="1">
        <v>-88.0</v>
      </c>
      <c r="I34" s="1">
        <v>-125.0</v>
      </c>
      <c r="J34" s="1">
        <v>-175.0</v>
      </c>
      <c r="K34" s="1">
        <v>-182.0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-5.0</v>
      </c>
      <c r="C35" s="1">
        <v>-9.0</v>
      </c>
      <c r="D35" s="1">
        <v>-27.0</v>
      </c>
      <c r="E35" s="1">
        <v>-26.0</v>
      </c>
      <c r="F35" s="1">
        <v>-32.0</v>
      </c>
      <c r="G35" s="1">
        <v>-67.0</v>
      </c>
      <c r="H35" s="1">
        <v>-88.0</v>
      </c>
      <c r="I35" s="1">
        <v>-125.0</v>
      </c>
      <c r="J35" s="1">
        <v>-175.0</v>
      </c>
      <c r="K35" s="1">
        <v>-183.0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-5.0</v>
      </c>
      <c r="C36" s="1">
        <v>-9.0</v>
      </c>
      <c r="D36" s="1">
        <v>-27.0</v>
      </c>
      <c r="E36" s="1">
        <v>-26.0</v>
      </c>
      <c r="F36" s="1">
        <v>-32.0</v>
      </c>
      <c r="G36" s="1">
        <v>-67.0</v>
      </c>
      <c r="H36" s="1">
        <v>-88.0</v>
      </c>
      <c r="I36" s="1">
        <v>-125.0</v>
      </c>
      <c r="J36" s="1">
        <v>-175.0</v>
      </c>
      <c r="K36" s="1">
        <v>-183.0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>
        <v>0.0</v>
      </c>
      <c r="C37" s="1">
        <v>-9.0</v>
      </c>
      <c r="D37" s="1">
        <v>-26.0</v>
      </c>
      <c r="E37" s="1">
        <v>-26.0</v>
      </c>
      <c r="F37" s="1">
        <v>-32.0</v>
      </c>
      <c r="G37" s="1">
        <v>-66.0</v>
      </c>
      <c r="H37" s="1">
        <v>-87.0</v>
      </c>
      <c r="I37" s="1">
        <v>-123.0</v>
      </c>
      <c r="J37" s="1">
        <v>-173.0</v>
      </c>
      <c r="K37" s="1">
        <v>-178.0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271.0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 t="s">
        <v>173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-3.0</v>
      </c>
      <c r="C40" s="1">
        <v>-5.0</v>
      </c>
      <c r="D40" s="1">
        <v>-17.0</v>
      </c>
      <c r="E40" s="1">
        <v>-18.0</v>
      </c>
      <c r="F40" s="1">
        <v>-19.0</v>
      </c>
      <c r="G40" s="1">
        <v>-42.0</v>
      </c>
      <c r="H40" s="1">
        <v>-57.0</v>
      </c>
      <c r="I40" s="1">
        <v>-81.0</v>
      </c>
      <c r="J40" s="1">
        <v>-114.0</v>
      </c>
      <c r="K40" s="1">
        <v>-118.0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0.0</v>
      </c>
      <c r="C41" s="1">
        <v>0.0</v>
      </c>
      <c r="D41" s="1">
        <v>0.0</v>
      </c>
      <c r="E41" s="1">
        <v>1.0</v>
      </c>
      <c r="F41" s="1">
        <v>1.0</v>
      </c>
      <c r="G41" s="1">
        <v>2.0</v>
      </c>
      <c r="H41" s="1">
        <v>2.0</v>
      </c>
      <c r="I41" s="1">
        <v>5.0</v>
      </c>
      <c r="J41" s="1">
        <v>8.0</v>
      </c>
      <c r="K41" s="1">
        <v>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100.0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100.0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1.0</v>
      </c>
      <c r="C45" s="1">
        <v>2.0</v>
      </c>
      <c r="D45" s="1">
        <v>6.0</v>
      </c>
      <c r="E45" s="1">
        <v>7.0</v>
      </c>
      <c r="F45" s="1">
        <v>9.0</v>
      </c>
      <c r="G45" s="1">
        <v>13.0</v>
      </c>
      <c r="H45" s="1">
        <v>28.0</v>
      </c>
      <c r="I45" s="1">
        <v>65.0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4.0</v>
      </c>
      <c r="C46" s="1">
        <v>6.0</v>
      </c>
      <c r="D46" s="1">
        <v>21.0</v>
      </c>
      <c r="E46" s="1">
        <v>19.0</v>
      </c>
      <c r="F46" s="1">
        <v>23.0</v>
      </c>
      <c r="G46" s="1">
        <v>53.0</v>
      </c>
      <c r="H46" s="1">
        <v>70.0</v>
      </c>
      <c r="I46" s="1">
        <v>58.0</v>
      </c>
      <c r="J46" s="1">
        <v>57.0</v>
      </c>
      <c r="K46" s="1">
        <v>97.0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5.0</v>
      </c>
      <c r="C47" s="1">
        <v>12.0</v>
      </c>
      <c r="D47" s="1">
        <v>25.0</v>
      </c>
      <c r="E47" s="1">
        <v>30.0</v>
      </c>
      <c r="F47" s="1">
        <v>31.0</v>
      </c>
      <c r="G47" s="1">
        <v>48.0</v>
      </c>
      <c r="H47" s="1">
        <v>87.0</v>
      </c>
      <c r="I47" s="1">
        <v>1.0</v>
      </c>
      <c r="J47" s="1">
        <v>1.0</v>
      </c>
      <c r="K47" s="1">
        <v>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7.0</v>
      </c>
      <c r="C48" s="1">
        <v>0.0</v>
      </c>
      <c r="D48" s="1">
        <v>0.0</v>
      </c>
      <c r="E48" s="1">
        <v>33.0</v>
      </c>
      <c r="F48" s="1">
        <v>33.0</v>
      </c>
      <c r="G48" s="1">
        <v>35.0</v>
      </c>
      <c r="H48" s="1">
        <v>51.0</v>
      </c>
      <c r="I48" s="1">
        <v>1.0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-1.0</v>
      </c>
      <c r="C49" s="1">
        <v>0.0</v>
      </c>
      <c r="D49" s="1">
        <v>0.0</v>
      </c>
      <c r="E49" s="1">
        <v>-2.0</v>
      </c>
      <c r="F49" s="1">
        <v>-2.0</v>
      </c>
      <c r="G49" s="1">
        <v>12.0</v>
      </c>
      <c r="H49" s="1">
        <v>36.0</v>
      </c>
      <c r="I49" s="1">
        <v>10.0</v>
      </c>
      <c r="J49" s="1">
        <v>23.0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1">
        <v>28.0</v>
      </c>
      <c r="C50" s="1">
        <v>62.0</v>
      </c>
      <c r="D50" s="1">
        <v>1.0</v>
      </c>
      <c r="E50" s="1">
        <v>61.0</v>
      </c>
      <c r="F50" s="1">
        <v>39.0</v>
      </c>
      <c r="G50" s="1">
        <v>1.0</v>
      </c>
      <c r="H50" s="1">
        <v>3.0</v>
      </c>
      <c r="I50" s="1">
        <v>7.0</v>
      </c>
      <c r="J50" s="1">
        <v>8.0</v>
      </c>
      <c r="K50" s="1">
        <v>14.0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9.0</v>
      </c>
      <c r="C51" s="1">
        <v>18.0</v>
      </c>
      <c r="D51" s="1">
        <v>91.0</v>
      </c>
      <c r="E51" s="1">
        <v>1.0</v>
      </c>
      <c r="F51" s="1">
        <v>1.0</v>
      </c>
      <c r="G51" s="1">
        <v>4.0</v>
      </c>
      <c r="H51" s="1">
        <v>10.0</v>
      </c>
      <c r="I51" s="1">
        <v>13.0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29.0</v>
      </c>
      <c r="K52" s="1">
        <v>48.0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37.0</v>
      </c>
      <c r="C53" s="1">
        <v>80.0</v>
      </c>
      <c r="D53" s="1">
        <v>2.0</v>
      </c>
      <c r="E53" s="1">
        <v>2.0</v>
      </c>
      <c r="F53" s="1">
        <v>1.0</v>
      </c>
      <c r="G53" s="1">
        <v>6.0</v>
      </c>
      <c r="H53" s="1">
        <v>14.0</v>
      </c>
      <c r="I53" s="1">
        <v>20.0</v>
      </c>
      <c r="J53" s="1">
        <v>37.0</v>
      </c>
      <c r="K53" s="1">
        <v>62.0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1" t="s">
        <v>199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 t="s">
        <v>201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1" t="s">
        <v>207</v>
      </c>
      <c r="I4" s="1" t="s">
        <v>208</v>
      </c>
      <c r="J4" s="1" t="s">
        <v>209</v>
      </c>
      <c r="K4" s="1" t="s">
        <v>210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 t="s">
        <v>212</v>
      </c>
      <c r="C5" s="1" t="s">
        <v>213</v>
      </c>
      <c r="D5" s="1" t="s">
        <v>214</v>
      </c>
      <c r="E5" s="1" t="s">
        <v>215</v>
      </c>
      <c r="F5" s="1" t="s">
        <v>216</v>
      </c>
      <c r="G5" s="1" t="s">
        <v>217</v>
      </c>
      <c r="H5" s="1" t="s">
        <v>218</v>
      </c>
      <c r="I5" s="1" t="s">
        <v>219</v>
      </c>
      <c r="J5" s="1" t="s">
        <v>220</v>
      </c>
      <c r="K5" s="1" t="s">
        <v>221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 t="s">
        <v>212</v>
      </c>
      <c r="C6" s="1" t="s">
        <v>213</v>
      </c>
      <c r="D6" s="1" t="s">
        <v>214</v>
      </c>
      <c r="E6" s="1" t="s">
        <v>215</v>
      </c>
      <c r="F6" s="1" t="s">
        <v>216</v>
      </c>
      <c r="G6" s="1" t="s">
        <v>217</v>
      </c>
      <c r="H6" s="1" t="s">
        <v>218</v>
      </c>
      <c r="I6" s="1" t="s">
        <v>219</v>
      </c>
      <c r="J6" s="1" t="s">
        <v>220</v>
      </c>
      <c r="K6" s="1" t="s">
        <v>221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 t="s">
        <v>225</v>
      </c>
      <c r="K8" s="1" t="s">
        <v>226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 t="s">
        <v>228</v>
      </c>
      <c r="K9" s="1" t="s">
        <v>229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 t="s">
        <v>231</v>
      </c>
      <c r="K10" s="1" t="s">
        <v>232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 t="s">
        <v>234</v>
      </c>
      <c r="K11" s="1" t="s">
        <v>235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 t="s">
        <v>234</v>
      </c>
      <c r="K12" s="1" t="s">
        <v>235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 t="s">
        <v>238</v>
      </c>
      <c r="K13" s="1" t="s">
        <v>239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 t="s">
        <v>238</v>
      </c>
      <c r="K14" s="1" t="s">
        <v>239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 t="s">
        <v>238</v>
      </c>
      <c r="K15" s="1" t="s">
        <v>239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 t="s">
        <v>243</v>
      </c>
      <c r="K16" s="1" t="s">
        <v>244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 t="s">
        <v>246</v>
      </c>
      <c r="K17" s="1" t="s">
        <v>247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 t="s">
        <v>249</v>
      </c>
      <c r="K18" s="1" t="s">
        <v>250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 t="s">
        <v>252</v>
      </c>
      <c r="K20" s="1" t="s">
        <v>253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 t="s">
        <v>255</v>
      </c>
      <c r="K21" s="1" t="s">
        <v>256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 t="s">
        <v>258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 t="s">
        <v>260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262</v>
      </c>
      <c r="B25" s="1" t="s">
        <v>263</v>
      </c>
      <c r="C25" s="1" t="s">
        <v>264</v>
      </c>
      <c r="D25" s="1" t="s">
        <v>265</v>
      </c>
      <c r="E25" s="1" t="s">
        <v>266</v>
      </c>
      <c r="F25" s="1" t="s">
        <v>267</v>
      </c>
      <c r="G25" s="1">
        <v>9.0</v>
      </c>
      <c r="H25" s="1" t="s">
        <v>268</v>
      </c>
      <c r="I25" s="1" t="s">
        <v>269</v>
      </c>
      <c r="J25" s="1" t="s">
        <v>270</v>
      </c>
      <c r="K25" s="1" t="s">
        <v>271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272</v>
      </c>
      <c r="B26" s="1" t="s">
        <v>273</v>
      </c>
      <c r="C26" s="1" t="s">
        <v>274</v>
      </c>
      <c r="D26" s="1" t="s">
        <v>275</v>
      </c>
      <c r="E26" s="1" t="s">
        <v>276</v>
      </c>
      <c r="F26" s="1" t="s">
        <v>277</v>
      </c>
      <c r="G26" s="1" t="s">
        <v>278</v>
      </c>
      <c r="H26" s="1" t="s">
        <v>268</v>
      </c>
      <c r="I26" s="1" t="s">
        <v>269</v>
      </c>
      <c r="J26" s="1" t="s">
        <v>279</v>
      </c>
      <c r="K26" s="1" t="s">
        <v>280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281</v>
      </c>
      <c r="B27" s="1" t="s">
        <v>282</v>
      </c>
      <c r="C27" s="1" t="s">
        <v>283</v>
      </c>
      <c r="D27" s="1" t="s">
        <v>284</v>
      </c>
      <c r="E27" s="1" t="s">
        <v>163</v>
      </c>
      <c r="F27" s="1" t="s">
        <v>285</v>
      </c>
      <c r="G27" s="1" t="s">
        <v>286</v>
      </c>
      <c r="H27" s="1" t="s">
        <v>287</v>
      </c>
      <c r="I27" s="1" t="s">
        <v>288</v>
      </c>
      <c r="J27" s="1" t="s">
        <v>289</v>
      </c>
      <c r="K27" s="1" t="s">
        <v>290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 t="s">
        <v>292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294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 t="s">
        <v>296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298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300</v>
      </c>
      <c r="B33" s="1" t="s">
        <v>301</v>
      </c>
      <c r="C33" s="1">
        <v>0.0</v>
      </c>
      <c r="D33" s="1" t="s">
        <v>302</v>
      </c>
      <c r="E33" s="1" t="s">
        <v>303</v>
      </c>
      <c r="F33" s="1" t="s">
        <v>304</v>
      </c>
      <c r="G33" s="1" t="s">
        <v>305</v>
      </c>
      <c r="H33" s="1" t="s">
        <v>306</v>
      </c>
      <c r="I33" s="1" t="s">
        <v>307</v>
      </c>
      <c r="J33" s="1" t="s">
        <v>308</v>
      </c>
      <c r="K33" s="1" t="s">
        <v>309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310</v>
      </c>
      <c r="B34" s="1" t="s">
        <v>311</v>
      </c>
      <c r="C34" s="1">
        <v>0.0</v>
      </c>
      <c r="D34" s="1" t="s">
        <v>312</v>
      </c>
      <c r="E34" s="1" t="s">
        <v>313</v>
      </c>
      <c r="F34" s="1" t="s">
        <v>314</v>
      </c>
      <c r="G34" s="1" t="s">
        <v>315</v>
      </c>
      <c r="H34" s="1" t="s">
        <v>316</v>
      </c>
      <c r="I34" s="1" t="s">
        <v>317</v>
      </c>
      <c r="J34" s="1" t="s">
        <v>318</v>
      </c>
      <c r="K34" s="1" t="s">
        <v>319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320</v>
      </c>
      <c r="B35" s="1" t="s">
        <v>321</v>
      </c>
      <c r="C35" s="1">
        <v>0.0</v>
      </c>
      <c r="D35" s="1" t="s">
        <v>322</v>
      </c>
      <c r="E35" s="1" t="s">
        <v>323</v>
      </c>
      <c r="F35" s="1" t="s">
        <v>324</v>
      </c>
      <c r="G35" s="1" t="s">
        <v>325</v>
      </c>
      <c r="H35" s="1" t="s">
        <v>326</v>
      </c>
      <c r="I35" s="1" t="s">
        <v>327</v>
      </c>
      <c r="J35" s="1" t="s">
        <v>328</v>
      </c>
      <c r="K35" s="1" t="s">
        <v>329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330</v>
      </c>
      <c r="B36" s="1" t="s">
        <v>331</v>
      </c>
      <c r="C36" s="1">
        <v>0.0</v>
      </c>
      <c r="D36" s="1" t="s">
        <v>332</v>
      </c>
      <c r="E36" s="1">
        <v>25.0</v>
      </c>
      <c r="F36" s="1" t="s">
        <v>333</v>
      </c>
      <c r="G36" s="1" t="s">
        <v>334</v>
      </c>
      <c r="H36" s="1" t="s">
        <v>335</v>
      </c>
      <c r="I36" s="1" t="s">
        <v>336</v>
      </c>
      <c r="J36" s="1" t="s">
        <v>337</v>
      </c>
      <c r="K36" s="1" t="s">
        <v>338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339</v>
      </c>
      <c r="B37" s="1" t="s">
        <v>340</v>
      </c>
      <c r="C37" s="1" t="s">
        <v>341</v>
      </c>
      <c r="D37" s="1" t="s">
        <v>342</v>
      </c>
      <c r="E37" s="1" t="s">
        <v>343</v>
      </c>
      <c r="F37" s="1" t="s">
        <v>344</v>
      </c>
      <c r="G37" s="1" t="s">
        <v>345</v>
      </c>
      <c r="H37" s="1" t="s">
        <v>346</v>
      </c>
      <c r="I37" s="1" t="s">
        <v>347</v>
      </c>
      <c r="J37" s="1" t="s">
        <v>348</v>
      </c>
      <c r="K37" s="1" t="s">
        <v>349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350</v>
      </c>
      <c r="B38" s="1" t="s">
        <v>351</v>
      </c>
      <c r="C38" s="1">
        <v>0.0</v>
      </c>
      <c r="D38" s="1" t="s">
        <v>352</v>
      </c>
      <c r="E38" s="1" t="s">
        <v>353</v>
      </c>
      <c r="F38" s="1" t="s">
        <v>354</v>
      </c>
      <c r="G38" s="1" t="s">
        <v>355</v>
      </c>
      <c r="H38" s="1" t="s">
        <v>356</v>
      </c>
      <c r="I38" s="1" t="s">
        <v>357</v>
      </c>
      <c r="J38" s="1" t="s">
        <v>358</v>
      </c>
      <c r="K38" s="1" t="s">
        <v>359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360</v>
      </c>
      <c r="B39" s="1">
        <v>0.0</v>
      </c>
      <c r="C39" s="1">
        <v>0.0</v>
      </c>
      <c r="D39" s="1" t="s">
        <v>361</v>
      </c>
      <c r="E39" s="1" t="s">
        <v>362</v>
      </c>
      <c r="F39" s="1" t="s">
        <v>363</v>
      </c>
      <c r="G39" s="1" t="s">
        <v>364</v>
      </c>
      <c r="H39" s="1" t="s">
        <v>365</v>
      </c>
      <c r="I39" s="1" t="s">
        <v>366</v>
      </c>
      <c r="J39" s="1" t="s">
        <v>367</v>
      </c>
      <c r="K39" s="1" t="s">
        <v>368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369</v>
      </c>
      <c r="B40" s="1">
        <v>0.0</v>
      </c>
      <c r="C40" s="1">
        <v>0.0</v>
      </c>
      <c r="D40" s="1" t="s">
        <v>370</v>
      </c>
      <c r="E40" s="1" t="s">
        <v>371</v>
      </c>
      <c r="F40" s="1" t="s">
        <v>372</v>
      </c>
      <c r="G40" s="1" t="s">
        <v>373</v>
      </c>
      <c r="H40" s="1" t="s">
        <v>374</v>
      </c>
      <c r="I40" s="1" t="s">
        <v>375</v>
      </c>
      <c r="J40" s="1" t="s">
        <v>376</v>
      </c>
      <c r="K40" s="1" t="s">
        <v>377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378</v>
      </c>
      <c r="B41" s="1">
        <v>0.0</v>
      </c>
      <c r="C41" s="1">
        <v>0.0</v>
      </c>
      <c r="D41" s="1" t="s">
        <v>379</v>
      </c>
      <c r="E41" s="1" t="s">
        <v>380</v>
      </c>
      <c r="F41" s="1" t="s">
        <v>381</v>
      </c>
      <c r="G41" s="1" t="s">
        <v>382</v>
      </c>
      <c r="H41" s="1" t="s">
        <v>383</v>
      </c>
      <c r="I41" s="1" t="s">
        <v>173</v>
      </c>
      <c r="J41" s="1" t="s">
        <v>384</v>
      </c>
      <c r="K41" s="1" t="s">
        <v>385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386</v>
      </c>
      <c r="B42" s="1">
        <v>0.0</v>
      </c>
      <c r="C42" s="1" t="s">
        <v>387</v>
      </c>
      <c r="D42" s="1" t="s">
        <v>388</v>
      </c>
      <c r="E42" s="1" t="s">
        <v>389</v>
      </c>
      <c r="F42" s="1" t="s">
        <v>390</v>
      </c>
      <c r="G42" s="1" t="s">
        <v>391</v>
      </c>
      <c r="H42" s="1" t="s">
        <v>392</v>
      </c>
      <c r="I42" s="1" t="s">
        <v>393</v>
      </c>
      <c r="J42" s="1" t="s">
        <v>394</v>
      </c>
      <c r="K42" s="1" t="s">
        <v>395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396</v>
      </c>
      <c r="B43" s="1">
        <v>0.0</v>
      </c>
      <c r="C43" s="1">
        <v>0.0</v>
      </c>
      <c r="D43" s="1" t="s">
        <v>379</v>
      </c>
      <c r="E43" s="1" t="s">
        <v>380</v>
      </c>
      <c r="F43" s="1" t="s">
        <v>381</v>
      </c>
      <c r="G43" s="1" t="s">
        <v>382</v>
      </c>
      <c r="H43" s="1" t="s">
        <v>383</v>
      </c>
      <c r="I43" s="1" t="s">
        <v>173</v>
      </c>
      <c r="J43" s="1" t="s">
        <v>397</v>
      </c>
      <c r="K43" s="1" t="s">
        <v>290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398</v>
      </c>
      <c r="B44" s="1">
        <v>0.0</v>
      </c>
      <c r="C44" s="1" t="s">
        <v>399</v>
      </c>
      <c r="D44" s="1" t="s">
        <v>388</v>
      </c>
      <c r="E44" s="1" t="s">
        <v>400</v>
      </c>
      <c r="F44" s="1" t="s">
        <v>390</v>
      </c>
      <c r="G44" s="1" t="s">
        <v>391</v>
      </c>
      <c r="H44" s="1" t="s">
        <v>392</v>
      </c>
      <c r="I44" s="1" t="s">
        <v>393</v>
      </c>
      <c r="J44" s="1" t="s">
        <v>394</v>
      </c>
      <c r="K44" s="1" t="s">
        <v>395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 t="s">
        <v>403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 t="s">
        <v>405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406</v>
      </c>
      <c r="B48" s="1">
        <v>0.0</v>
      </c>
      <c r="C48" s="1">
        <v>0.0</v>
      </c>
      <c r="D48" s="1" t="s">
        <v>407</v>
      </c>
      <c r="E48" s="1" t="s">
        <v>408</v>
      </c>
      <c r="F48" s="1" t="s">
        <v>409</v>
      </c>
      <c r="G48" s="1" t="s">
        <v>410</v>
      </c>
      <c r="H48" s="1" t="s">
        <v>411</v>
      </c>
      <c r="I48" s="1" t="s">
        <v>412</v>
      </c>
      <c r="J48" s="1" t="s">
        <v>413</v>
      </c>
      <c r="K48" s="1" t="s">
        <v>414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415</v>
      </c>
      <c r="B49" s="1" t="s">
        <v>416</v>
      </c>
      <c r="C49" s="1" t="s">
        <v>417</v>
      </c>
      <c r="D49" s="1" t="s">
        <v>418</v>
      </c>
      <c r="E49" s="1" t="s">
        <v>156</v>
      </c>
      <c r="F49" s="1" t="s">
        <v>419</v>
      </c>
      <c r="G49" s="1" t="s">
        <v>420</v>
      </c>
      <c r="H49" s="1" t="s">
        <v>421</v>
      </c>
      <c r="I49" s="1" t="s">
        <v>422</v>
      </c>
      <c r="J49" s="1" t="s">
        <v>412</v>
      </c>
      <c r="K49" s="1" t="s">
        <v>423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424</v>
      </c>
      <c r="B50" s="1" t="s">
        <v>416</v>
      </c>
      <c r="C50" s="1" t="s">
        <v>417</v>
      </c>
      <c r="D50" s="1" t="s">
        <v>418</v>
      </c>
      <c r="E50" s="1" t="s">
        <v>156</v>
      </c>
      <c r="F50" s="1" t="s">
        <v>419</v>
      </c>
      <c r="G50" s="1" t="s">
        <v>420</v>
      </c>
      <c r="H50" s="1" t="s">
        <v>421</v>
      </c>
      <c r="I50" s="1" t="s">
        <v>422</v>
      </c>
      <c r="J50" s="1" t="s">
        <v>412</v>
      </c>
      <c r="K50" s="1" t="s">
        <v>423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425</v>
      </c>
      <c r="B51" s="1" t="s">
        <v>426</v>
      </c>
      <c r="C51" s="1" t="s">
        <v>427</v>
      </c>
      <c r="D51" s="1" t="s">
        <v>428</v>
      </c>
      <c r="E51" s="1" t="s">
        <v>429</v>
      </c>
      <c r="F51" s="1" t="s">
        <v>430</v>
      </c>
      <c r="G51" s="1" t="s">
        <v>431</v>
      </c>
      <c r="H51" s="1" t="s">
        <v>432</v>
      </c>
      <c r="I51" s="1" t="s">
        <v>433</v>
      </c>
      <c r="J51" s="1" t="s">
        <v>434</v>
      </c>
      <c r="K51" s="1" t="s">
        <v>435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436</v>
      </c>
      <c r="B52" s="1" t="s">
        <v>426</v>
      </c>
      <c r="C52" s="1" t="s">
        <v>427</v>
      </c>
      <c r="D52" s="1" t="s">
        <v>428</v>
      </c>
      <c r="E52" s="1" t="s">
        <v>429</v>
      </c>
      <c r="F52" s="1" t="s">
        <v>430</v>
      </c>
      <c r="G52" s="1" t="s">
        <v>431</v>
      </c>
      <c r="H52" s="1" t="s">
        <v>432</v>
      </c>
      <c r="I52" s="1" t="s">
        <v>433</v>
      </c>
      <c r="J52" s="1" t="s">
        <v>434</v>
      </c>
      <c r="K52" s="1" t="s">
        <v>435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437</v>
      </c>
      <c r="B53" s="1" t="s">
        <v>438</v>
      </c>
      <c r="C53" s="1" t="s">
        <v>439</v>
      </c>
      <c r="D53" s="1" t="s">
        <v>440</v>
      </c>
      <c r="E53" s="1" t="s">
        <v>429</v>
      </c>
      <c r="F53" s="1" t="s">
        <v>430</v>
      </c>
      <c r="G53" s="1" t="s">
        <v>431</v>
      </c>
      <c r="H53" s="1" t="s">
        <v>441</v>
      </c>
      <c r="I53" s="1" t="s">
        <v>442</v>
      </c>
      <c r="J53" s="1" t="s">
        <v>443</v>
      </c>
      <c r="K53" s="1" t="s">
        <v>444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445</v>
      </c>
      <c r="B54" s="1" t="s">
        <v>446</v>
      </c>
      <c r="C54" s="1" t="s">
        <v>447</v>
      </c>
      <c r="D54" s="1" t="s">
        <v>448</v>
      </c>
      <c r="E54" s="1" t="s">
        <v>449</v>
      </c>
      <c r="F54" s="1" t="s">
        <v>450</v>
      </c>
      <c r="G54" s="1" t="s">
        <v>451</v>
      </c>
      <c r="H54" s="1" t="s">
        <v>452</v>
      </c>
      <c r="I54" s="1" t="s">
        <v>453</v>
      </c>
      <c r="J54" s="1" t="s">
        <v>454</v>
      </c>
      <c r="K54" s="1" t="s">
        <v>455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456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 t="s">
        <v>457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 t="s">
        <v>459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460</v>
      </c>
      <c r="B57" s="1">
        <v>0.0</v>
      </c>
      <c r="C57" s="1">
        <v>0.0</v>
      </c>
      <c r="D57" s="1" t="s">
        <v>461</v>
      </c>
      <c r="E57" s="1" t="s">
        <v>462</v>
      </c>
      <c r="F57" s="1" t="s">
        <v>463</v>
      </c>
      <c r="G57" s="1" t="s">
        <v>464</v>
      </c>
      <c r="H57" s="1">
        <v>0.0</v>
      </c>
      <c r="I57" s="1" t="s">
        <v>465</v>
      </c>
      <c r="J57" s="1" t="s">
        <v>466</v>
      </c>
      <c r="K57" s="1" t="s">
        <v>467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468</v>
      </c>
      <c r="B58" s="1" t="s">
        <v>469</v>
      </c>
      <c r="C58" s="1">
        <v>0.0</v>
      </c>
      <c r="D58" s="1" t="s">
        <v>470</v>
      </c>
      <c r="E58" s="1" t="s">
        <v>471</v>
      </c>
      <c r="F58" s="1" t="s">
        <v>472</v>
      </c>
      <c r="G58" s="1">
        <v>0.0</v>
      </c>
      <c r="H58" s="1" t="s">
        <v>473</v>
      </c>
      <c r="I58" s="1" t="s">
        <v>474</v>
      </c>
      <c r="J58" s="1" t="s">
        <v>475</v>
      </c>
      <c r="K58" s="1" t="s">
        <v>476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477</v>
      </c>
      <c r="B59" s="1" t="s">
        <v>478</v>
      </c>
      <c r="C59" s="1">
        <v>0.0</v>
      </c>
      <c r="D59" s="1" t="s">
        <v>479</v>
      </c>
      <c r="E59" s="1" t="s">
        <v>480</v>
      </c>
      <c r="F59" s="1" t="s">
        <v>481</v>
      </c>
      <c r="G59" s="1">
        <v>1.0</v>
      </c>
      <c r="H59" s="1" t="s">
        <v>482</v>
      </c>
      <c r="I59" s="1" t="s">
        <v>483</v>
      </c>
      <c r="J59" s="1" t="s">
        <v>484</v>
      </c>
      <c r="K59" s="1" t="s">
        <v>485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486</v>
      </c>
      <c r="B60" s="1" t="s">
        <v>478</v>
      </c>
      <c r="C60" s="1">
        <v>0.0</v>
      </c>
      <c r="D60" s="1" t="s">
        <v>479</v>
      </c>
      <c r="E60" s="1" t="s">
        <v>480</v>
      </c>
      <c r="F60" s="1" t="s">
        <v>481</v>
      </c>
      <c r="G60" s="1">
        <v>1.0</v>
      </c>
      <c r="H60" s="1" t="s">
        <v>482</v>
      </c>
      <c r="I60" s="1" t="s">
        <v>483</v>
      </c>
      <c r="J60" s="1" t="s">
        <v>487</v>
      </c>
      <c r="K60" s="1" t="s">
        <v>488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489</v>
      </c>
      <c r="B61" s="1" t="s">
        <v>490</v>
      </c>
      <c r="C61" s="1" t="s">
        <v>491</v>
      </c>
      <c r="D61" s="1" t="s">
        <v>492</v>
      </c>
      <c r="E61" s="1" t="s">
        <v>493</v>
      </c>
      <c r="F61" s="1" t="s">
        <v>494</v>
      </c>
      <c r="G61" s="1" t="s">
        <v>495</v>
      </c>
      <c r="H61" s="1" t="s">
        <v>496</v>
      </c>
      <c r="I61" s="1" t="s">
        <v>497</v>
      </c>
      <c r="J61" s="1" t="s">
        <v>498</v>
      </c>
      <c r="K61" s="1" t="s">
        <v>499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500</v>
      </c>
      <c r="B62" s="1">
        <v>0.0</v>
      </c>
      <c r="C62" s="1">
        <v>0.0</v>
      </c>
      <c r="D62" s="1" t="s">
        <v>501</v>
      </c>
      <c r="E62" s="1" t="s">
        <v>502</v>
      </c>
      <c r="F62" s="1" t="s">
        <v>503</v>
      </c>
      <c r="G62" s="1" t="s">
        <v>504</v>
      </c>
      <c r="H62" s="1" t="s">
        <v>505</v>
      </c>
      <c r="I62" s="1" t="s">
        <v>506</v>
      </c>
      <c r="J62" s="1" t="s">
        <v>507</v>
      </c>
      <c r="K62" s="1" t="s">
        <v>508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509</v>
      </c>
      <c r="B63" s="1">
        <v>0.0</v>
      </c>
      <c r="C63" s="1" t="s">
        <v>510</v>
      </c>
      <c r="D63" s="1" t="s">
        <v>511</v>
      </c>
      <c r="E63" s="1" t="s">
        <v>512</v>
      </c>
      <c r="F63" s="1" t="s">
        <v>513</v>
      </c>
      <c r="G63" s="1" t="s">
        <v>514</v>
      </c>
      <c r="H63" s="1" t="s">
        <v>515</v>
      </c>
      <c r="I63" s="1" t="s">
        <v>516</v>
      </c>
      <c r="J63" s="1" t="s">
        <v>517</v>
      </c>
      <c r="K63" s="1" t="s">
        <v>518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519</v>
      </c>
      <c r="B64" s="1">
        <v>0.0</v>
      </c>
      <c r="C64" s="1" t="s">
        <v>520</v>
      </c>
      <c r="D64" s="1" t="s">
        <v>521</v>
      </c>
      <c r="E64" s="1">
        <v>14.0</v>
      </c>
      <c r="F64" s="1" t="s">
        <v>522</v>
      </c>
      <c r="G64" s="1" t="s">
        <v>523</v>
      </c>
      <c r="H64" s="1" t="s">
        <v>524</v>
      </c>
      <c r="I64" s="1" t="s">
        <v>525</v>
      </c>
      <c r="J64" s="1" t="s">
        <v>526</v>
      </c>
      <c r="K64" s="1" t="s">
        <v>527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529</v>
      </c>
      <c r="B66" s="1">
        <v>0.0</v>
      </c>
      <c r="C66" s="1">
        <v>0.0</v>
      </c>
      <c r="D66" s="1">
        <v>0.0</v>
      </c>
      <c r="E66" s="1" t="s">
        <v>530</v>
      </c>
      <c r="F66" s="1" t="s">
        <v>531</v>
      </c>
      <c r="G66" s="1" t="s">
        <v>532</v>
      </c>
      <c r="H66" s="1" t="s">
        <v>533</v>
      </c>
      <c r="I66" s="1" t="s">
        <v>534</v>
      </c>
      <c r="J66" s="1" t="s">
        <v>535</v>
      </c>
      <c r="K66" s="1" t="s">
        <v>536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537</v>
      </c>
      <c r="B67" s="1">
        <v>0.0</v>
      </c>
      <c r="C67" s="1" t="s">
        <v>538</v>
      </c>
      <c r="D67" s="1" t="s">
        <v>539</v>
      </c>
      <c r="E67" s="1" t="s">
        <v>540</v>
      </c>
      <c r="F67" s="1" t="s">
        <v>541</v>
      </c>
      <c r="G67" s="1" t="s">
        <v>542</v>
      </c>
      <c r="H67" s="1" t="s">
        <v>543</v>
      </c>
      <c r="I67" s="1" t="s">
        <v>534</v>
      </c>
      <c r="J67" s="1" t="s">
        <v>544</v>
      </c>
      <c r="K67" s="1" t="s">
        <v>545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546</v>
      </c>
      <c r="B68" s="1">
        <v>0.0</v>
      </c>
      <c r="C68" s="1" t="s">
        <v>538</v>
      </c>
      <c r="D68" s="1" t="s">
        <v>539</v>
      </c>
      <c r="E68" s="1" t="s">
        <v>540</v>
      </c>
      <c r="F68" s="1" t="s">
        <v>541</v>
      </c>
      <c r="G68" s="1" t="s">
        <v>542</v>
      </c>
      <c r="H68" s="1" t="s">
        <v>543</v>
      </c>
      <c r="I68" s="1" t="s">
        <v>534</v>
      </c>
      <c r="J68" s="1" t="s">
        <v>544</v>
      </c>
      <c r="K68" s="1" t="s">
        <v>545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547</v>
      </c>
      <c r="B69" s="1">
        <v>0.0</v>
      </c>
      <c r="C69" s="1" t="s">
        <v>548</v>
      </c>
      <c r="D69" s="1" t="s">
        <v>549</v>
      </c>
      <c r="E69" s="1" t="s">
        <v>550</v>
      </c>
      <c r="F69" s="1" t="s">
        <v>551</v>
      </c>
      <c r="G69" s="1" t="s">
        <v>552</v>
      </c>
      <c r="H69" s="1" t="s">
        <v>553</v>
      </c>
      <c r="I69" s="1" t="s">
        <v>554</v>
      </c>
      <c r="J69" s="1" t="s">
        <v>555</v>
      </c>
      <c r="K69" s="1" t="s">
        <v>556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557</v>
      </c>
      <c r="B70" s="1">
        <v>0.0</v>
      </c>
      <c r="C70" s="1" t="s">
        <v>548</v>
      </c>
      <c r="D70" s="1" t="s">
        <v>549</v>
      </c>
      <c r="E70" s="1" t="s">
        <v>550</v>
      </c>
      <c r="F70" s="1" t="s">
        <v>551</v>
      </c>
      <c r="G70" s="1" t="s">
        <v>552</v>
      </c>
      <c r="H70" s="1" t="s">
        <v>553</v>
      </c>
      <c r="I70" s="1" t="s">
        <v>554</v>
      </c>
      <c r="J70" s="1" t="s">
        <v>555</v>
      </c>
      <c r="K70" s="1" t="s">
        <v>556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558</v>
      </c>
      <c r="B71" s="1">
        <v>0.0</v>
      </c>
      <c r="C71" s="1" t="s">
        <v>559</v>
      </c>
      <c r="D71" s="1" t="s">
        <v>560</v>
      </c>
      <c r="E71" s="1" t="s">
        <v>561</v>
      </c>
      <c r="F71" s="1" t="s">
        <v>551</v>
      </c>
      <c r="G71" s="1" t="s">
        <v>552</v>
      </c>
      <c r="H71" s="1" t="s">
        <v>562</v>
      </c>
      <c r="I71" s="1" t="s">
        <v>554</v>
      </c>
      <c r="J71" s="1" t="s">
        <v>563</v>
      </c>
      <c r="K71" s="1" t="s">
        <v>564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565</v>
      </c>
      <c r="B72" s="1">
        <v>0.0</v>
      </c>
      <c r="C72" s="1" t="s">
        <v>566</v>
      </c>
      <c r="D72" s="1" t="s">
        <v>567</v>
      </c>
      <c r="E72" s="1" t="s">
        <v>568</v>
      </c>
      <c r="F72" s="1" t="s">
        <v>569</v>
      </c>
      <c r="G72" s="1" t="s">
        <v>570</v>
      </c>
      <c r="H72" s="1" t="s">
        <v>571</v>
      </c>
      <c r="I72" s="1" t="s">
        <v>572</v>
      </c>
      <c r="J72" s="1" t="s">
        <v>573</v>
      </c>
      <c r="K72" s="1" t="s">
        <v>574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575</v>
      </c>
      <c r="B73" s="1">
        <v>0.0</v>
      </c>
      <c r="C73" s="1">
        <v>0.0</v>
      </c>
      <c r="D73" s="1">
        <v>0.0</v>
      </c>
      <c r="E73" s="1" t="s">
        <v>576</v>
      </c>
      <c r="F73" s="1" t="s">
        <v>577</v>
      </c>
      <c r="G73" s="1" t="s">
        <v>578</v>
      </c>
      <c r="H73" s="1" t="s">
        <v>579</v>
      </c>
      <c r="I73" s="1" t="s">
        <v>580</v>
      </c>
      <c r="J73" s="1" t="s">
        <v>581</v>
      </c>
      <c r="K73" s="1" t="s">
        <v>582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583</v>
      </c>
      <c r="B74" s="1">
        <v>0.0</v>
      </c>
      <c r="C74" s="1" t="s">
        <v>584</v>
      </c>
      <c r="D74" s="1" t="s">
        <v>585</v>
      </c>
      <c r="E74" s="1" t="s">
        <v>586</v>
      </c>
      <c r="F74" s="1" t="s">
        <v>587</v>
      </c>
      <c r="G74" s="1" t="s">
        <v>588</v>
      </c>
      <c r="H74" s="1" t="s">
        <v>589</v>
      </c>
      <c r="I74" s="1" t="s">
        <v>590</v>
      </c>
      <c r="J74" s="1" t="s">
        <v>591</v>
      </c>
      <c r="K74" s="1" t="s">
        <v>592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593</v>
      </c>
      <c r="B75" s="1">
        <v>0.0</v>
      </c>
      <c r="C75" s="1" t="s">
        <v>594</v>
      </c>
      <c r="D75" s="1" t="s">
        <v>595</v>
      </c>
      <c r="E75" s="1">
        <v>-40.0</v>
      </c>
      <c r="F75" s="1" t="s">
        <v>596</v>
      </c>
      <c r="G75" s="1" t="s">
        <v>597</v>
      </c>
      <c r="H75" s="1">
        <v>0.0</v>
      </c>
      <c r="I75" s="1" t="s">
        <v>598</v>
      </c>
      <c r="J75" s="1" t="s">
        <v>599</v>
      </c>
      <c r="K75" s="1" t="s">
        <v>600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601</v>
      </c>
      <c r="B76" s="1">
        <v>0.0</v>
      </c>
      <c r="C76" s="1" t="s">
        <v>594</v>
      </c>
      <c r="D76" s="1" t="s">
        <v>595</v>
      </c>
      <c r="E76" s="1">
        <v>-40.0</v>
      </c>
      <c r="F76" s="1" t="s">
        <v>596</v>
      </c>
      <c r="G76" s="1" t="s">
        <v>597</v>
      </c>
      <c r="H76" s="1">
        <v>0.0</v>
      </c>
      <c r="I76" s="1" t="s">
        <v>598</v>
      </c>
      <c r="J76" s="1" t="s">
        <v>602</v>
      </c>
      <c r="K76" s="1" t="s">
        <v>603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604</v>
      </c>
      <c r="B77" s="1">
        <v>0.0</v>
      </c>
      <c r="C77" s="1" t="s">
        <v>605</v>
      </c>
      <c r="D77" s="1" t="s">
        <v>606</v>
      </c>
      <c r="E77" s="1" t="s">
        <v>607</v>
      </c>
      <c r="F77" s="1" t="s">
        <v>608</v>
      </c>
      <c r="G77" s="1" t="s">
        <v>609</v>
      </c>
      <c r="H77" s="1" t="s">
        <v>610</v>
      </c>
      <c r="I77" s="1" t="s">
        <v>611</v>
      </c>
      <c r="J77" s="1" t="s">
        <v>612</v>
      </c>
      <c r="K77" s="1" t="s">
        <v>613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614</v>
      </c>
      <c r="B78" s="1">
        <v>0.0</v>
      </c>
      <c r="C78" s="1">
        <v>0.0</v>
      </c>
      <c r="D78" s="1">
        <v>0.0</v>
      </c>
      <c r="E78" s="1" t="s">
        <v>615</v>
      </c>
      <c r="F78" s="1" t="s">
        <v>616</v>
      </c>
      <c r="G78" s="1" t="s">
        <v>617</v>
      </c>
      <c r="H78" s="1" t="s">
        <v>618</v>
      </c>
      <c r="I78" s="1" t="s">
        <v>619</v>
      </c>
      <c r="J78" s="1" t="s">
        <v>620</v>
      </c>
      <c r="K78" s="1" t="s">
        <v>621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622</v>
      </c>
      <c r="B79" s="1">
        <v>0.0</v>
      </c>
      <c r="C79" s="1">
        <v>0.0</v>
      </c>
      <c r="D79" s="1" t="s">
        <v>623</v>
      </c>
      <c r="E79" s="1" t="s">
        <v>624</v>
      </c>
      <c r="F79" s="1" t="s">
        <v>625</v>
      </c>
      <c r="G79" s="1" t="s">
        <v>626</v>
      </c>
      <c r="H79" s="1" t="s">
        <v>627</v>
      </c>
      <c r="I79" s="1" t="s">
        <v>628</v>
      </c>
      <c r="J79" s="1" t="s">
        <v>629</v>
      </c>
      <c r="K79" s="1">
        <v>15.0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630</v>
      </c>
      <c r="B80" s="1">
        <v>0.0</v>
      </c>
      <c r="C80" s="1">
        <v>0.0</v>
      </c>
      <c r="D80" s="1">
        <v>109.0</v>
      </c>
      <c r="E80" s="1" t="s">
        <v>631</v>
      </c>
      <c r="F80" s="1" t="s">
        <v>632</v>
      </c>
      <c r="G80" s="1" t="s">
        <v>633</v>
      </c>
      <c r="H80" s="1" t="s">
        <v>634</v>
      </c>
      <c r="I80" s="1" t="s">
        <v>635</v>
      </c>
      <c r="J80" s="1" t="s">
        <v>636</v>
      </c>
      <c r="K80" s="1" t="s">
        <v>637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638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639</v>
      </c>
      <c r="B82" s="1">
        <v>0.0</v>
      </c>
      <c r="C82" s="1">
        <v>0.0</v>
      </c>
      <c r="D82" s="1">
        <v>0.0</v>
      </c>
      <c r="E82" s="1">
        <v>0.0</v>
      </c>
      <c r="F82" s="1" t="s">
        <v>640</v>
      </c>
      <c r="G82" s="1" t="s">
        <v>641</v>
      </c>
      <c r="H82" s="1" t="s">
        <v>642</v>
      </c>
      <c r="I82" s="1" t="s">
        <v>643</v>
      </c>
      <c r="J82" s="1" t="s">
        <v>644</v>
      </c>
      <c r="K82" s="1" t="s">
        <v>645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646</v>
      </c>
      <c r="B83" s="1">
        <v>0.0</v>
      </c>
      <c r="C83" s="1">
        <v>0.0</v>
      </c>
      <c r="D83" s="1" t="s">
        <v>647</v>
      </c>
      <c r="E83" s="1" t="s">
        <v>648</v>
      </c>
      <c r="F83" s="1" t="s">
        <v>649</v>
      </c>
      <c r="G83" s="1" t="s">
        <v>650</v>
      </c>
      <c r="H83" s="1" t="s">
        <v>651</v>
      </c>
      <c r="I83" s="1" t="s">
        <v>652</v>
      </c>
      <c r="J83" s="1" t="s">
        <v>653</v>
      </c>
      <c r="K83" s="1" t="s">
        <v>654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655</v>
      </c>
      <c r="B84" s="1">
        <v>0.0</v>
      </c>
      <c r="C84" s="1">
        <v>0.0</v>
      </c>
      <c r="D84" s="1" t="s">
        <v>647</v>
      </c>
      <c r="E84" s="1" t="s">
        <v>648</v>
      </c>
      <c r="F84" s="1" t="s">
        <v>649</v>
      </c>
      <c r="G84" s="1" t="s">
        <v>650</v>
      </c>
      <c r="H84" s="1" t="s">
        <v>651</v>
      </c>
      <c r="I84" s="1" t="s">
        <v>652</v>
      </c>
      <c r="J84" s="1" t="s">
        <v>653</v>
      </c>
      <c r="K84" s="1" t="s">
        <v>654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656</v>
      </c>
      <c r="B85" s="1">
        <v>0.0</v>
      </c>
      <c r="C85" s="1">
        <v>0.0</v>
      </c>
      <c r="D85" s="1" t="s">
        <v>657</v>
      </c>
      <c r="E85" s="1" t="s">
        <v>658</v>
      </c>
      <c r="F85" s="1" t="s">
        <v>659</v>
      </c>
      <c r="G85" s="1" t="s">
        <v>660</v>
      </c>
      <c r="H85" s="1" t="s">
        <v>661</v>
      </c>
      <c r="I85" s="1" t="s">
        <v>662</v>
      </c>
      <c r="J85" s="1" t="s">
        <v>663</v>
      </c>
      <c r="K85" s="1" t="s">
        <v>664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665</v>
      </c>
      <c r="B86" s="1">
        <v>0.0</v>
      </c>
      <c r="C86" s="1">
        <v>0.0</v>
      </c>
      <c r="D86" s="1" t="s">
        <v>657</v>
      </c>
      <c r="E86" s="1" t="s">
        <v>658</v>
      </c>
      <c r="F86" s="1" t="s">
        <v>659</v>
      </c>
      <c r="G86" s="1" t="s">
        <v>660</v>
      </c>
      <c r="H86" s="1" t="s">
        <v>661</v>
      </c>
      <c r="I86" s="1" t="s">
        <v>662</v>
      </c>
      <c r="J86" s="1" t="s">
        <v>663</v>
      </c>
      <c r="K86" s="1" t="s">
        <v>664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666</v>
      </c>
      <c r="B87" s="1">
        <v>0.0</v>
      </c>
      <c r="C87" s="1">
        <v>0.0</v>
      </c>
      <c r="D87" s="1" t="s">
        <v>657</v>
      </c>
      <c r="E87" s="1" t="s">
        <v>667</v>
      </c>
      <c r="F87" s="1" t="s">
        <v>668</v>
      </c>
      <c r="G87" s="1" t="s">
        <v>660</v>
      </c>
      <c r="H87" s="1" t="s">
        <v>669</v>
      </c>
      <c r="I87" s="1" t="s">
        <v>662</v>
      </c>
      <c r="J87" s="1" t="s">
        <v>670</v>
      </c>
      <c r="K87" s="1" t="s">
        <v>671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672</v>
      </c>
      <c r="B88" s="1">
        <v>0.0</v>
      </c>
      <c r="C88" s="1">
        <v>0.0</v>
      </c>
      <c r="D88" s="1" t="s">
        <v>673</v>
      </c>
      <c r="E88" s="1" t="s">
        <v>674</v>
      </c>
      <c r="F88" s="1" t="s">
        <v>675</v>
      </c>
      <c r="G88" s="1" t="s">
        <v>676</v>
      </c>
      <c r="H88" s="1" t="s">
        <v>677</v>
      </c>
      <c r="I88" s="1" t="s">
        <v>678</v>
      </c>
      <c r="J88" s="1" t="s">
        <v>679</v>
      </c>
      <c r="K88" s="1" t="s">
        <v>680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681</v>
      </c>
      <c r="B89" s="1">
        <v>0.0</v>
      </c>
      <c r="C89" s="1">
        <v>0.0</v>
      </c>
      <c r="D89" s="1">
        <v>0.0</v>
      </c>
      <c r="E89" s="1">
        <v>0.0</v>
      </c>
      <c r="F89" s="1" t="s">
        <v>682</v>
      </c>
      <c r="G89" s="1" t="s">
        <v>683</v>
      </c>
      <c r="H89" s="1" t="s">
        <v>684</v>
      </c>
      <c r="I89" s="1" t="s">
        <v>685</v>
      </c>
      <c r="J89" s="1" t="s">
        <v>686</v>
      </c>
      <c r="K89" s="1" t="s">
        <v>687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688</v>
      </c>
      <c r="B90" s="1">
        <v>0.0</v>
      </c>
      <c r="C90" s="1">
        <v>0.0</v>
      </c>
      <c r="D90" s="1" t="s">
        <v>689</v>
      </c>
      <c r="E90" s="1" t="s">
        <v>690</v>
      </c>
      <c r="F90" s="1" t="s">
        <v>691</v>
      </c>
      <c r="G90" s="1" t="s">
        <v>692</v>
      </c>
      <c r="H90" s="1" t="s">
        <v>693</v>
      </c>
      <c r="I90" s="1" t="s">
        <v>694</v>
      </c>
      <c r="J90" s="1" t="s">
        <v>695</v>
      </c>
      <c r="K90" s="1" t="s">
        <v>696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697</v>
      </c>
      <c r="B91" s="1">
        <v>0.0</v>
      </c>
      <c r="C91" s="1">
        <v>0.0</v>
      </c>
      <c r="D91" s="1" t="s">
        <v>698</v>
      </c>
      <c r="E91" s="1" t="s">
        <v>699</v>
      </c>
      <c r="F91" s="1" t="s">
        <v>700</v>
      </c>
      <c r="G91" s="1" t="s">
        <v>701</v>
      </c>
      <c r="H91" s="1" t="s">
        <v>702</v>
      </c>
      <c r="I91" s="1" t="s">
        <v>703</v>
      </c>
      <c r="J91" s="1" t="s">
        <v>704</v>
      </c>
      <c r="K91" s="1" t="s">
        <v>705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706</v>
      </c>
      <c r="B92" s="1">
        <v>0.0</v>
      </c>
      <c r="C92" s="1">
        <v>0.0</v>
      </c>
      <c r="D92" s="1" t="s">
        <v>698</v>
      </c>
      <c r="E92" s="1" t="s">
        <v>699</v>
      </c>
      <c r="F92" s="1" t="s">
        <v>700</v>
      </c>
      <c r="G92" s="1" t="s">
        <v>701</v>
      </c>
      <c r="H92" s="1" t="s">
        <v>702</v>
      </c>
      <c r="I92" s="1" t="s">
        <v>703</v>
      </c>
      <c r="J92" s="1" t="s">
        <v>707</v>
      </c>
      <c r="K92" s="1" t="s">
        <v>608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708</v>
      </c>
      <c r="B93" s="1">
        <v>0.0</v>
      </c>
      <c r="C93" s="1">
        <v>0.0</v>
      </c>
      <c r="D93" s="1" t="s">
        <v>709</v>
      </c>
      <c r="E93" s="1" t="s">
        <v>710</v>
      </c>
      <c r="F93" s="1" t="s">
        <v>711</v>
      </c>
      <c r="G93" s="1" t="s">
        <v>712</v>
      </c>
      <c r="H93" s="1" t="s">
        <v>713</v>
      </c>
      <c r="I93" s="1" t="s">
        <v>714</v>
      </c>
      <c r="J93" s="1" t="s">
        <v>715</v>
      </c>
      <c r="K93" s="1" t="s">
        <v>716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717</v>
      </c>
      <c r="B94" s="1">
        <v>0.0</v>
      </c>
      <c r="C94" s="1">
        <v>0.0</v>
      </c>
      <c r="D94" s="1">
        <v>0.0</v>
      </c>
      <c r="E94" s="1">
        <v>0.0</v>
      </c>
      <c r="F94" s="1" t="s">
        <v>718</v>
      </c>
      <c r="G94" s="1" t="s">
        <v>719</v>
      </c>
      <c r="H94" s="1" t="s">
        <v>720</v>
      </c>
      <c r="I94" s="1" t="s">
        <v>721</v>
      </c>
      <c r="J94" s="1" t="s">
        <v>722</v>
      </c>
      <c r="K94" s="1" t="s">
        <v>723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724</v>
      </c>
      <c r="B95" s="1">
        <v>0.0</v>
      </c>
      <c r="C95" s="1">
        <v>0.0</v>
      </c>
      <c r="D95" s="1">
        <v>0.0</v>
      </c>
      <c r="E95" s="1" t="s">
        <v>725</v>
      </c>
      <c r="F95" s="1" t="s">
        <v>726</v>
      </c>
      <c r="G95" s="1" t="s">
        <v>727</v>
      </c>
      <c r="H95" s="1" t="s">
        <v>728</v>
      </c>
      <c r="I95" s="1" t="s">
        <v>729</v>
      </c>
      <c r="J95" s="1" t="s">
        <v>730</v>
      </c>
      <c r="K95" s="1" t="s">
        <v>731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732</v>
      </c>
      <c r="B96" s="1">
        <v>0.0</v>
      </c>
      <c r="C96" s="1">
        <v>0.0</v>
      </c>
      <c r="D96" s="1">
        <v>0.0</v>
      </c>
      <c r="E96" s="1" t="s">
        <v>733</v>
      </c>
      <c r="F96" s="1" t="s">
        <v>734</v>
      </c>
      <c r="G96" s="1" t="s">
        <v>735</v>
      </c>
      <c r="H96" s="1" t="s">
        <v>736</v>
      </c>
      <c r="I96" s="1">
        <v>41.0</v>
      </c>
      <c r="J96" s="1" t="s">
        <v>737</v>
      </c>
      <c r="K96" s="1" t="s">
        <v>738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739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740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741</v>
      </c>
      <c r="I98" s="1" t="s">
        <v>742</v>
      </c>
      <c r="J98" s="1" t="s">
        <v>743</v>
      </c>
      <c r="K98" s="1" t="s">
        <v>744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745</v>
      </c>
      <c r="B99" s="1">
        <v>0.0</v>
      </c>
      <c r="C99" s="1">
        <v>0.0</v>
      </c>
      <c r="D99" s="1">
        <v>0.0</v>
      </c>
      <c r="E99" s="1">
        <v>0.0</v>
      </c>
      <c r="F99" s="1" t="s">
        <v>746</v>
      </c>
      <c r="G99" s="1">
        <v>65.0</v>
      </c>
      <c r="H99" s="1" t="s">
        <v>741</v>
      </c>
      <c r="I99" s="1" t="s">
        <v>747</v>
      </c>
      <c r="J99" s="1" t="s">
        <v>743</v>
      </c>
      <c r="K99" s="1" t="s">
        <v>748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749</v>
      </c>
      <c r="B100" s="1">
        <v>0.0</v>
      </c>
      <c r="C100" s="1">
        <v>0.0</v>
      </c>
      <c r="D100" s="1">
        <v>0.0</v>
      </c>
      <c r="E100" s="1">
        <v>0.0</v>
      </c>
      <c r="F100" s="1" t="s">
        <v>746</v>
      </c>
      <c r="G100" s="1">
        <v>65.0</v>
      </c>
      <c r="H100" s="1" t="s">
        <v>741</v>
      </c>
      <c r="I100" s="1" t="s">
        <v>747</v>
      </c>
      <c r="J100" s="1" t="s">
        <v>743</v>
      </c>
      <c r="K100" s="1" t="s">
        <v>748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750</v>
      </c>
      <c r="B101" s="1">
        <v>0.0</v>
      </c>
      <c r="C101" s="1">
        <v>0.0</v>
      </c>
      <c r="D101" s="1">
        <v>0.0</v>
      </c>
      <c r="E101" s="1">
        <v>0.0</v>
      </c>
      <c r="F101" s="1" t="s">
        <v>751</v>
      </c>
      <c r="G101" s="1" t="s">
        <v>752</v>
      </c>
      <c r="H101" s="1" t="s">
        <v>753</v>
      </c>
      <c r="I101" s="1" t="s">
        <v>754</v>
      </c>
      <c r="J101" s="1" t="s">
        <v>755</v>
      </c>
      <c r="K101" s="1" t="s">
        <v>756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757</v>
      </c>
      <c r="B102" s="1">
        <v>0.0</v>
      </c>
      <c r="C102" s="1">
        <v>0.0</v>
      </c>
      <c r="D102" s="1">
        <v>0.0</v>
      </c>
      <c r="E102" s="1">
        <v>0.0</v>
      </c>
      <c r="F102" s="1" t="s">
        <v>751</v>
      </c>
      <c r="G102" s="1" t="s">
        <v>752</v>
      </c>
      <c r="H102" s="1" t="s">
        <v>753</v>
      </c>
      <c r="I102" s="1" t="s">
        <v>754</v>
      </c>
      <c r="J102" s="1" t="s">
        <v>755</v>
      </c>
      <c r="K102" s="1" t="s">
        <v>756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758</v>
      </c>
      <c r="B103" s="1">
        <v>0.0</v>
      </c>
      <c r="C103" s="1">
        <v>0.0</v>
      </c>
      <c r="D103" s="1">
        <v>0.0</v>
      </c>
      <c r="E103" s="1">
        <v>0.0</v>
      </c>
      <c r="F103" s="1" t="s">
        <v>751</v>
      </c>
      <c r="G103" s="1" t="s">
        <v>759</v>
      </c>
      <c r="H103" s="1" t="s">
        <v>760</v>
      </c>
      <c r="I103" s="1" t="s">
        <v>754</v>
      </c>
      <c r="J103" s="1" t="s">
        <v>761</v>
      </c>
      <c r="K103" s="1" t="s">
        <v>713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762</v>
      </c>
      <c r="B104" s="1">
        <v>0.0</v>
      </c>
      <c r="C104" s="1">
        <v>0.0</v>
      </c>
      <c r="D104" s="1">
        <v>0.0</v>
      </c>
      <c r="E104" s="1">
        <v>0.0</v>
      </c>
      <c r="F104" s="1" t="s">
        <v>763</v>
      </c>
      <c r="G104" s="1" t="s">
        <v>764</v>
      </c>
      <c r="H104" s="1" t="s">
        <v>765</v>
      </c>
      <c r="I104" s="1" t="s">
        <v>766</v>
      </c>
      <c r="J104" s="1" t="s">
        <v>767</v>
      </c>
      <c r="K104" s="1" t="s">
        <v>768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769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770</v>
      </c>
      <c r="I105" s="1" t="s">
        <v>771</v>
      </c>
      <c r="J105" s="1" t="s">
        <v>772</v>
      </c>
      <c r="K105" s="1" t="s">
        <v>773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774</v>
      </c>
      <c r="B106" s="1">
        <v>0.0</v>
      </c>
      <c r="C106" s="1">
        <v>0.0</v>
      </c>
      <c r="D106" s="1">
        <v>0.0</v>
      </c>
      <c r="E106" s="1">
        <v>0.0</v>
      </c>
      <c r="F106" s="1" t="s">
        <v>775</v>
      </c>
      <c r="G106" s="1" t="s">
        <v>776</v>
      </c>
      <c r="H106" s="1" t="s">
        <v>777</v>
      </c>
      <c r="I106" s="1" t="s">
        <v>778</v>
      </c>
      <c r="J106" s="1" t="s">
        <v>779</v>
      </c>
      <c r="K106" s="1" t="s">
        <v>780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781</v>
      </c>
      <c r="B107" s="1">
        <v>0.0</v>
      </c>
      <c r="C107" s="1">
        <v>0.0</v>
      </c>
      <c r="D107" s="1">
        <v>0.0</v>
      </c>
      <c r="E107" s="1">
        <v>0.0</v>
      </c>
      <c r="F107" s="1" t="s">
        <v>782</v>
      </c>
      <c r="G107" s="1" t="s">
        <v>783</v>
      </c>
      <c r="H107" s="1" t="s">
        <v>784</v>
      </c>
      <c r="I107" s="1" t="s">
        <v>785</v>
      </c>
      <c r="J107" s="1" t="s">
        <v>786</v>
      </c>
      <c r="K107" s="1" t="s">
        <v>787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788</v>
      </c>
      <c r="B108" s="1">
        <v>0.0</v>
      </c>
      <c r="C108" s="1">
        <v>0.0</v>
      </c>
      <c r="D108" s="1">
        <v>0.0</v>
      </c>
      <c r="E108" s="1">
        <v>0.0</v>
      </c>
      <c r="F108" s="1" t="s">
        <v>782</v>
      </c>
      <c r="G108" s="1" t="s">
        <v>783</v>
      </c>
      <c r="H108" s="1" t="s">
        <v>784</v>
      </c>
      <c r="I108" s="1" t="s">
        <v>785</v>
      </c>
      <c r="J108" s="1" t="s">
        <v>789</v>
      </c>
      <c r="K108" s="1" t="s">
        <v>790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791</v>
      </c>
      <c r="B109" s="1">
        <v>0.0</v>
      </c>
      <c r="C109" s="1">
        <v>0.0</v>
      </c>
      <c r="D109" s="1">
        <v>0.0</v>
      </c>
      <c r="E109" s="1">
        <v>0.0</v>
      </c>
      <c r="F109" s="1" t="s">
        <v>792</v>
      </c>
      <c r="G109" s="1" t="s">
        <v>793</v>
      </c>
      <c r="H109" s="1" t="s">
        <v>794</v>
      </c>
      <c r="I109" s="1" t="s">
        <v>795</v>
      </c>
      <c r="J109" s="1" t="s">
        <v>796</v>
      </c>
      <c r="K109" s="1" t="s">
        <v>797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798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799</v>
      </c>
      <c r="I110" s="1" t="s">
        <v>800</v>
      </c>
      <c r="J110" s="1" t="s">
        <v>801</v>
      </c>
      <c r="K110" s="1" t="s">
        <v>802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803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804</v>
      </c>
      <c r="H111" s="1" t="s">
        <v>805</v>
      </c>
      <c r="I111" s="1" t="s">
        <v>806</v>
      </c>
      <c r="J111" s="1" t="s">
        <v>807</v>
      </c>
      <c r="K111" s="1" t="s">
        <v>808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809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810</v>
      </c>
      <c r="H112" s="1" t="s">
        <v>811</v>
      </c>
      <c r="I112" s="1" t="s">
        <v>812</v>
      </c>
      <c r="J112" s="1" t="s">
        <v>813</v>
      </c>
      <c r="K112" s="1" t="s">
        <v>814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815</v>
      </c>
      <c r="C1" s="1" t="s">
        <v>816</v>
      </c>
      <c r="D1" s="1" t="s">
        <v>817</v>
      </c>
      <c r="E1" s="1" t="s">
        <v>818</v>
      </c>
      <c r="F1" s="1" t="s">
        <v>819</v>
      </c>
      <c r="G1" s="1" t="s">
        <v>820</v>
      </c>
      <c r="H1" s="1" t="s">
        <v>821</v>
      </c>
      <c r="I1" s="1" t="s">
        <v>822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823</v>
      </c>
      <c r="B2" s="1" t="s">
        <v>824</v>
      </c>
      <c r="C2" s="1" t="s">
        <v>825</v>
      </c>
      <c r="D2" s="1" t="s">
        <v>826</v>
      </c>
      <c r="E2" s="1" t="s">
        <v>827</v>
      </c>
      <c r="F2" s="1" t="s">
        <v>828</v>
      </c>
      <c r="G2" s="1" t="s">
        <v>829</v>
      </c>
      <c r="H2" s="1" t="s">
        <v>829</v>
      </c>
      <c r="I2" s="1" t="s">
        <v>830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831</v>
      </c>
      <c r="B3" s="1" t="s">
        <v>830</v>
      </c>
      <c r="C3" s="1" t="s">
        <v>832</v>
      </c>
      <c r="D3" s="1" t="s">
        <v>833</v>
      </c>
      <c r="E3" s="1" t="s">
        <v>834</v>
      </c>
      <c r="F3" s="1" t="s">
        <v>835</v>
      </c>
      <c r="G3" s="1" t="s">
        <v>836</v>
      </c>
      <c r="H3" s="1" t="s">
        <v>837</v>
      </c>
      <c r="I3" s="1" t="s">
        <v>830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838</v>
      </c>
      <c r="B4" s="1" t="s">
        <v>839</v>
      </c>
      <c r="C4" s="1" t="s">
        <v>840</v>
      </c>
      <c r="D4" s="1" t="s">
        <v>841</v>
      </c>
      <c r="E4" s="1" t="s">
        <v>842</v>
      </c>
      <c r="F4" s="1" t="s">
        <v>843</v>
      </c>
      <c r="G4" s="1" t="s">
        <v>844</v>
      </c>
      <c r="H4" s="1" t="s">
        <v>845</v>
      </c>
      <c r="I4" s="1" t="s">
        <v>846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831</v>
      </c>
      <c r="B5" s="1" t="s">
        <v>830</v>
      </c>
      <c r="C5" s="1" t="s">
        <v>847</v>
      </c>
      <c r="D5" s="1" t="s">
        <v>848</v>
      </c>
      <c r="E5" s="1" t="s">
        <v>849</v>
      </c>
      <c r="F5" s="1" t="s">
        <v>850</v>
      </c>
      <c r="G5" s="1" t="s">
        <v>851</v>
      </c>
      <c r="H5" s="1" t="s">
        <v>852</v>
      </c>
      <c r="I5" s="1" t="s">
        <v>853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854</v>
      </c>
      <c r="B6" s="1" t="s">
        <v>855</v>
      </c>
      <c r="C6" s="1" t="s">
        <v>856</v>
      </c>
      <c r="D6" s="1" t="s">
        <v>857</v>
      </c>
      <c r="E6" s="1" t="s">
        <v>858</v>
      </c>
      <c r="F6" s="1" t="s">
        <v>859</v>
      </c>
      <c r="G6" s="1" t="s">
        <v>860</v>
      </c>
      <c r="H6" s="1" t="s">
        <v>861</v>
      </c>
      <c r="I6" s="1" t="s">
        <v>862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863</v>
      </c>
      <c r="B7" s="1" t="s">
        <v>864</v>
      </c>
      <c r="C7" s="1" t="s">
        <v>865</v>
      </c>
      <c r="D7" s="1" t="s">
        <v>866</v>
      </c>
      <c r="E7" s="1" t="s">
        <v>867</v>
      </c>
      <c r="F7" s="1" t="s">
        <v>868</v>
      </c>
      <c r="G7" s="1" t="s">
        <v>869</v>
      </c>
      <c r="H7" s="1" t="s">
        <v>870</v>
      </c>
      <c r="I7" s="1" t="s">
        <v>871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872</v>
      </c>
      <c r="B8" s="1" t="s">
        <v>830</v>
      </c>
      <c r="C8" s="1" t="s">
        <v>873</v>
      </c>
      <c r="D8" s="1" t="s">
        <v>874</v>
      </c>
      <c r="E8" s="1" t="s">
        <v>875</v>
      </c>
      <c r="F8" s="1" t="s">
        <v>876</v>
      </c>
      <c r="G8" s="1" t="s">
        <v>877</v>
      </c>
      <c r="H8" s="1" t="s">
        <v>878</v>
      </c>
      <c r="I8" s="1" t="s">
        <v>879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880</v>
      </c>
      <c r="B9" s="1" t="s">
        <v>830</v>
      </c>
      <c r="C9" s="1" t="s">
        <v>830</v>
      </c>
      <c r="D9" s="1" t="s">
        <v>830</v>
      </c>
      <c r="E9" s="1" t="s">
        <v>881</v>
      </c>
      <c r="F9" s="1" t="s">
        <v>882</v>
      </c>
      <c r="G9" s="1" t="s">
        <v>883</v>
      </c>
      <c r="H9" s="1" t="s">
        <v>884</v>
      </c>
      <c r="I9" s="1" t="s">
        <v>885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886</v>
      </c>
      <c r="B10" s="1" t="s">
        <v>830</v>
      </c>
      <c r="C10" s="1" t="s">
        <v>830</v>
      </c>
      <c r="D10" s="1" t="s">
        <v>830</v>
      </c>
      <c r="E10" s="1" t="s">
        <v>887</v>
      </c>
      <c r="F10" s="1" t="s">
        <v>888</v>
      </c>
      <c r="G10" s="1" t="s">
        <v>889</v>
      </c>
      <c r="H10" s="1" t="s">
        <v>890</v>
      </c>
      <c r="I10" s="1" t="s">
        <v>891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892</v>
      </c>
      <c r="B11" s="1" t="s">
        <v>830</v>
      </c>
      <c r="C11" s="1" t="s">
        <v>893</v>
      </c>
      <c r="D11" s="1" t="s">
        <v>894</v>
      </c>
      <c r="E11" s="1" t="s">
        <v>895</v>
      </c>
      <c r="F11" s="1" t="s">
        <v>896</v>
      </c>
      <c r="G11" s="1" t="s">
        <v>897</v>
      </c>
      <c r="H11" s="1" t="s">
        <v>898</v>
      </c>
      <c r="I11" s="1" t="s">
        <v>899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900</v>
      </c>
      <c r="B12" s="1" t="s">
        <v>901</v>
      </c>
      <c r="C12" s="1" t="s">
        <v>893</v>
      </c>
      <c r="D12" s="1" t="s">
        <v>894</v>
      </c>
      <c r="E12" s="1" t="s">
        <v>902</v>
      </c>
      <c r="F12" s="1" t="s">
        <v>903</v>
      </c>
      <c r="G12" s="1" t="s">
        <v>904</v>
      </c>
      <c r="H12" s="1" t="s">
        <v>905</v>
      </c>
      <c r="I12" s="1" t="s">
        <v>906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907</v>
      </c>
      <c r="B13" s="1" t="s">
        <v>908</v>
      </c>
      <c r="C13" s="1" t="s">
        <v>909</v>
      </c>
      <c r="D13" s="1" t="s">
        <v>910</v>
      </c>
      <c r="E13" s="1" t="s">
        <v>911</v>
      </c>
      <c r="F13" s="1" t="s">
        <v>912</v>
      </c>
      <c r="G13" s="1" t="s">
        <v>913</v>
      </c>
      <c r="H13" s="1" t="s">
        <v>914</v>
      </c>
      <c r="I13" s="1" t="s">
        <v>915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916</v>
      </c>
      <c r="B14" s="1" t="s">
        <v>917</v>
      </c>
      <c r="C14" s="1" t="s">
        <v>918</v>
      </c>
      <c r="D14" s="1" t="s">
        <v>919</v>
      </c>
      <c r="E14" s="1" t="s">
        <v>920</v>
      </c>
      <c r="F14" s="1" t="s">
        <v>921</v>
      </c>
      <c r="G14" s="1" t="s">
        <v>922</v>
      </c>
      <c r="H14" s="1" t="s">
        <v>923</v>
      </c>
      <c r="I14" s="1" t="s">
        <v>924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925</v>
      </c>
      <c r="B15" s="1" t="s">
        <v>830</v>
      </c>
      <c r="C15" s="1" t="s">
        <v>830</v>
      </c>
      <c r="D15" s="1" t="s">
        <v>830</v>
      </c>
      <c r="E15" s="1" t="s">
        <v>830</v>
      </c>
      <c r="F15" s="1" t="s">
        <v>830</v>
      </c>
      <c r="G15" s="1" t="s">
        <v>830</v>
      </c>
      <c r="H15" s="1" t="s">
        <v>830</v>
      </c>
      <c r="I15" s="1" t="s">
        <v>830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926</v>
      </c>
      <c r="B16" s="1" t="s">
        <v>830</v>
      </c>
      <c r="C16" s="1" t="s">
        <v>830</v>
      </c>
      <c r="D16" s="1" t="s">
        <v>830</v>
      </c>
      <c r="E16" s="1" t="s">
        <v>830</v>
      </c>
      <c r="F16" s="1" t="s">
        <v>830</v>
      </c>
      <c r="G16" s="1" t="s">
        <v>830</v>
      </c>
      <c r="H16" s="1" t="s">
        <v>830</v>
      </c>
      <c r="I16" s="1" t="s">
        <v>830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927</v>
      </c>
      <c r="B17" s="1" t="s">
        <v>145</v>
      </c>
      <c r="C17" s="1" t="s">
        <v>146</v>
      </c>
      <c r="D17" s="1" t="s">
        <v>147</v>
      </c>
      <c r="E17" s="1" t="s">
        <v>148</v>
      </c>
      <c r="F17" s="1" t="s">
        <v>149</v>
      </c>
      <c r="G17" s="1" t="s">
        <v>928</v>
      </c>
      <c r="H17" s="1" t="s">
        <v>929</v>
      </c>
      <c r="I17" s="1" t="s">
        <v>523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930</v>
      </c>
      <c r="B18" s="1" t="s">
        <v>830</v>
      </c>
      <c r="C18" s="1" t="s">
        <v>830</v>
      </c>
      <c r="D18" s="1" t="s">
        <v>830</v>
      </c>
      <c r="E18" s="1" t="s">
        <v>830</v>
      </c>
      <c r="F18" s="1" t="s">
        <v>830</v>
      </c>
      <c r="G18" s="1" t="s">
        <v>830</v>
      </c>
      <c r="H18" s="1" t="s">
        <v>830</v>
      </c>
      <c r="I18" s="1" t="s">
        <v>830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931</v>
      </c>
      <c r="B19" s="1" t="s">
        <v>830</v>
      </c>
      <c r="C19" s="1" t="s">
        <v>830</v>
      </c>
      <c r="D19" s="1" t="s">
        <v>830</v>
      </c>
      <c r="E19" s="1" t="s">
        <v>932</v>
      </c>
      <c r="F19" s="1" t="s">
        <v>933</v>
      </c>
      <c r="G19" s="1" t="s">
        <v>934</v>
      </c>
      <c r="H19" s="1" t="s">
        <v>935</v>
      </c>
      <c r="I19" s="1" t="s">
        <v>936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937</v>
      </c>
      <c r="B20" s="1" t="s">
        <v>830</v>
      </c>
      <c r="C20" s="1" t="s">
        <v>938</v>
      </c>
      <c r="D20" s="1" t="s">
        <v>939</v>
      </c>
      <c r="E20" s="1" t="s">
        <v>940</v>
      </c>
      <c r="F20" s="1" t="s">
        <v>941</v>
      </c>
      <c r="G20" s="1" t="s">
        <v>942</v>
      </c>
      <c r="H20" s="1" t="s">
        <v>943</v>
      </c>
      <c r="I20" s="1" t="s">
        <v>944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945</v>
      </c>
      <c r="B21" s="1" t="s">
        <v>946</v>
      </c>
      <c r="C21" s="1" t="s">
        <v>947</v>
      </c>
      <c r="D21" s="1" t="s">
        <v>948</v>
      </c>
      <c r="E21" s="1" t="s">
        <v>949</v>
      </c>
      <c r="F21" s="1" t="s">
        <v>950</v>
      </c>
      <c r="G21" s="1" t="s">
        <v>951</v>
      </c>
      <c r="H21" s="1" t="s">
        <v>952</v>
      </c>
      <c r="I21" s="1" t="s">
        <v>953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954</v>
      </c>
      <c r="B22" s="1" t="s">
        <v>955</v>
      </c>
      <c r="C22" s="1" t="s">
        <v>956</v>
      </c>
      <c r="D22" s="1" t="s">
        <v>957</v>
      </c>
      <c r="E22" s="1" t="s">
        <v>958</v>
      </c>
      <c r="F22" s="1" t="s">
        <v>959</v>
      </c>
      <c r="G22" s="1" t="s">
        <v>960</v>
      </c>
      <c r="H22" s="1" t="s">
        <v>961</v>
      </c>
      <c r="I22" s="1" t="s">
        <v>962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963</v>
      </c>
      <c r="B23" s="1" t="s">
        <v>964</v>
      </c>
      <c r="C23" s="1" t="s">
        <v>965</v>
      </c>
      <c r="D23" s="1" t="s">
        <v>966</v>
      </c>
      <c r="E23" s="1" t="s">
        <v>967</v>
      </c>
      <c r="F23" s="1" t="s">
        <v>968</v>
      </c>
      <c r="G23" s="1" t="s">
        <v>969</v>
      </c>
      <c r="H23" s="1" t="s">
        <v>970</v>
      </c>
      <c r="I23" s="1" t="s">
        <v>971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972</v>
      </c>
      <c r="B24" s="1" t="s">
        <v>973</v>
      </c>
      <c r="C24" s="1" t="s">
        <v>974</v>
      </c>
      <c r="D24" s="1" t="s">
        <v>975</v>
      </c>
      <c r="E24" s="1" t="s">
        <v>976</v>
      </c>
      <c r="F24" s="1" t="s">
        <v>977</v>
      </c>
      <c r="G24" s="1" t="s">
        <v>978</v>
      </c>
      <c r="H24" s="1" t="s">
        <v>978</v>
      </c>
      <c r="I24" s="1" t="s">
        <v>978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979</v>
      </c>
      <c r="B25" s="1" t="s">
        <v>980</v>
      </c>
      <c r="C25" s="1" t="s">
        <v>981</v>
      </c>
      <c r="D25" s="1" t="s">
        <v>982</v>
      </c>
      <c r="E25" s="1" t="s">
        <v>983</v>
      </c>
      <c r="F25" s="1" t="s">
        <v>984</v>
      </c>
      <c r="G25" s="1" t="s">
        <v>985</v>
      </c>
      <c r="H25" s="1" t="s">
        <v>985</v>
      </c>
      <c r="I25" s="1" t="s">
        <v>830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986</v>
      </c>
      <c r="B26" s="1" t="s">
        <v>987</v>
      </c>
      <c r="C26" s="1" t="s">
        <v>988</v>
      </c>
      <c r="D26" s="1" t="s">
        <v>989</v>
      </c>
      <c r="E26" s="1" t="s">
        <v>990</v>
      </c>
      <c r="F26" s="1" t="s">
        <v>991</v>
      </c>
      <c r="G26" s="1" t="s">
        <v>830</v>
      </c>
      <c r="H26" s="1" t="s">
        <v>830</v>
      </c>
      <c r="I26" s="1" t="s">
        <v>830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992</v>
      </c>
      <c r="B2" s="1" t="s">
        <v>993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994</v>
      </c>
      <c r="B3" s="1" t="s">
        <v>995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996</v>
      </c>
      <c r="B4" s="1" t="s">
        <v>997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998</v>
      </c>
      <c r="B5" s="1" t="s">
        <v>999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1000</v>
      </c>
      <c r="B6" s="1" t="s">
        <v>1001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1002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1003</v>
      </c>
      <c r="B8" s="1" t="s">
        <v>1004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1005</v>
      </c>
      <c r="B9" s="1" t="s">
        <v>1006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1007</v>
      </c>
      <c r="B10" s="4" t="s">
        <v>1008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1009</v>
      </c>
      <c r="B11" s="1" t="s">
        <v>1010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1011</v>
      </c>
      <c r="B12" s="1" t="s">
        <v>1012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1013</v>
      </c>
      <c r="B13" s="1" t="s">
        <v>1010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1014</v>
      </c>
      <c r="B14" s="1" t="s">
        <v>1015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1016</v>
      </c>
      <c r="B15" s="1" t="s">
        <v>1017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1018</v>
      </c>
      <c r="B16" s="1" t="s">
        <v>1015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1019</v>
      </c>
      <c r="B17" s="1" t="s">
        <v>1020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1021</v>
      </c>
      <c r="B18" s="1">
        <v>607.0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1022</v>
      </c>
      <c r="B19" s="1" t="s">
        <v>1023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1024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1025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1026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1027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1028</v>
      </c>
      <c r="B24" s="1">
        <v>8.0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1029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1030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1031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1032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1033</v>
      </c>
      <c r="B29" s="1">
        <v>82.57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1034</v>
      </c>
      <c r="B30" s="1">
        <v>81.64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1035</v>
      </c>
      <c r="B31" s="1">
        <v>79.19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1036</v>
      </c>
      <c r="B32" s="1">
        <v>82.54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1037</v>
      </c>
      <c r="B33" s="1">
        <v>82.57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1038</v>
      </c>
      <c r="B34" s="1">
        <v>81.64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1039</v>
      </c>
      <c r="B35" s="1">
        <v>79.19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1040</v>
      </c>
      <c r="B36" s="1">
        <v>82.54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1041</v>
      </c>
      <c r="B37" s="1">
        <v>1.252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1042</v>
      </c>
      <c r="B38" s="1">
        <v>-57.195732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1043</v>
      </c>
      <c r="B39" s="1">
        <v>903533.0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1044</v>
      </c>
      <c r="B40" s="1">
        <v>903533.0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1045</v>
      </c>
      <c r="B41" s="1">
        <v>601793.0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1046</v>
      </c>
      <c r="B42" s="1">
        <v>1093010.0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1047</v>
      </c>
      <c r="B43" s="1">
        <v>1093010.0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1048</v>
      </c>
      <c r="B44" s="1">
        <v>79.93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1049</v>
      </c>
      <c r="B45" s="1">
        <v>80.12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1050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1051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1052</v>
      </c>
      <c r="B48" s="1">
        <v>3.879415296E9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1053</v>
      </c>
      <c r="B49" s="1">
        <v>64.11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1054</v>
      </c>
      <c r="B50" s="1">
        <v>105.0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1055</v>
      </c>
      <c r="B51" s="1">
        <v>11.462063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1056</v>
      </c>
      <c r="B52" s="1">
        <v>92.2505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1057</v>
      </c>
      <c r="B53" s="1">
        <v>84.386475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1058</v>
      </c>
      <c r="B54" s="1" t="s">
        <v>1059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1060</v>
      </c>
      <c r="B55" s="1">
        <v>3.744372224E9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1061</v>
      </c>
      <c r="B56" s="1">
        <v>-0.91874003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1062</v>
      </c>
      <c r="B57" s="1">
        <v>3.611804E7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1063</v>
      </c>
      <c r="B58" s="1">
        <v>4.84624E7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1064</v>
      </c>
      <c r="B59" s="1">
        <v>6516027.0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1065</v>
      </c>
      <c r="B60" s="1">
        <v>7687443.0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1066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1067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1068</v>
      </c>
      <c r="B63" s="1">
        <v>0.1345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1069</v>
      </c>
      <c r="B64" s="1">
        <v>0.16698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1070</v>
      </c>
      <c r="B65" s="1">
        <v>0.81083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1071</v>
      </c>
      <c r="B66" s="1">
        <v>12.16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1072</v>
      </c>
      <c r="B67" s="1">
        <v>0.161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1073</v>
      </c>
      <c r="B68" s="1">
        <v>4.84624E7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1074</v>
      </c>
      <c r="B69" s="1">
        <v>1.918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1075</v>
      </c>
      <c r="B70" s="1">
        <v>41.736187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1076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1077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1078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1079</v>
      </c>
      <c r="B74" s="1">
        <v>-3.10955008E8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1080</v>
      </c>
      <c r="B75" s="1">
        <v>-6.58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1081</v>
      </c>
      <c r="B76" s="1">
        <v>-2.16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1082</v>
      </c>
      <c r="B77" s="1">
        <v>11.063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1083</v>
      </c>
      <c r="B78" s="1">
        <v>-15.307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1084</v>
      </c>
      <c r="B79" s="1">
        <v>-0.057680964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1085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1086</v>
      </c>
      <c r="B81" s="1" t="s">
        <v>1087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1088</v>
      </c>
      <c r="B82" s="1" t="s">
        <v>1089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1090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1091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1092</v>
      </c>
      <c r="B85" s="1" t="s">
        <v>1093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1094</v>
      </c>
      <c r="B86" s="1" t="s">
        <v>1093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1095</v>
      </c>
      <c r="B87" s="1">
        <v>1.4479434E9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1096</v>
      </c>
      <c r="B88" s="1" t="s">
        <v>1097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1098</v>
      </c>
      <c r="B89" s="1" t="s">
        <v>1099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1100</v>
      </c>
      <c r="B90" s="1" t="s">
        <v>1101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1102</v>
      </c>
      <c r="B91" s="1" t="s">
        <v>1103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1104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1105</v>
      </c>
      <c r="B93" s="1">
        <v>80.05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1106</v>
      </c>
      <c r="B94" s="1">
        <v>180.0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1107</v>
      </c>
      <c r="B95" s="1">
        <v>105.0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1108</v>
      </c>
      <c r="B96" s="1">
        <v>132.94118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1109</v>
      </c>
      <c r="B97" s="1">
        <v>125.0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1110</v>
      </c>
      <c r="B98" s="1">
        <v>1.29412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1111</v>
      </c>
      <c r="B99" s="1" t="s">
        <v>1112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1113</v>
      </c>
      <c r="B100" s="1">
        <v>17.0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1114</v>
      </c>
      <c r="B101" s="1">
        <v>3.27340992E8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1115</v>
      </c>
      <c r="B102" s="1">
        <v>6.755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1116</v>
      </c>
      <c r="B103" s="1">
        <v>-2.44623008E8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1117</v>
      </c>
      <c r="B104" s="1">
        <v>1.923E8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1118</v>
      </c>
      <c r="B105" s="1">
        <v>2.301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1119</v>
      </c>
      <c r="B106" s="1">
        <v>2.442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1120</v>
      </c>
      <c r="B107" s="1">
        <v>3.38456992E8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1121</v>
      </c>
      <c r="B108" s="1">
        <v>207.001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1122</v>
      </c>
      <c r="B109" s="1">
        <v>7.108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1123</v>
      </c>
      <c r="B110" s="1">
        <v>-0.26442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1124</v>
      </c>
      <c r="B111" s="1">
        <v>-1.71606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1125</v>
      </c>
      <c r="B112" s="1">
        <v>-4.2439752E7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1126</v>
      </c>
      <c r="B113" s="1">
        <v>-1.3257E8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1127</v>
      </c>
      <c r="B114" s="1">
        <v>0.813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1128</v>
      </c>
      <c r="B115" s="1">
        <v>0.91086996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1129</v>
      </c>
      <c r="B116" s="1">
        <v>-0.72276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1130</v>
      </c>
      <c r="B117" s="1">
        <v>-0.44131002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1131</v>
      </c>
      <c r="B118" s="1" t="s">
        <v>1059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1132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-2.0</v>
      </c>
      <c r="C3" s="1">
        <v>-4.0</v>
      </c>
      <c r="D3" s="1">
        <v>-11.0</v>
      </c>
      <c r="E3" s="1">
        <v>-12.0</v>
      </c>
      <c r="F3" s="1">
        <v>-19.0</v>
      </c>
      <c r="G3" s="1">
        <v>-20.0</v>
      </c>
      <c r="H3" s="1">
        <v>-40.0</v>
      </c>
      <c r="I3" s="1">
        <v>-55.0</v>
      </c>
      <c r="J3" s="1">
        <v>-37.0</v>
      </c>
      <c r="K3" s="1">
        <v>-77.0</v>
      </c>
      <c r="L3" s="1">
        <f>IF(K3*FORECAST(L2,B3:K3,B2:K2)&gt;0,FORECAST(L2,B3:K3,B2:K2),K3)*$X$1</f>
        <v>-68.06666667</v>
      </c>
      <c r="M3" s="1">
        <f>IF(L3*FORECAST(M2,B3:L3,B2:L2)&gt;0,FORECAST(M2,B3:L3,B2:L2),L3)*$X$1</f>
        <v>-75.40606061</v>
      </c>
      <c r="N3" s="1">
        <f>IF(M3*FORECAST(N2,B3:M3,B2:M2)&gt;0,FORECAST(N2,B3:M3,B2:M2),M3)*$X$1</f>
        <v>-82.74545455</v>
      </c>
      <c r="O3" s="1">
        <f>IF(N3*FORECAST(O2,B3:N3,B2:N2)&gt;0,FORECAST(O2,B3:N3,B2:N2),N3)*$X$1</f>
        <v>-90.08484848</v>
      </c>
      <c r="P3" s="1">
        <f>IF(O3*FORECAST(P2,B3:O3,B2:O2)&gt;0,FORECAST(P2,B3:O3,B2:O2),O3)*$X$1</f>
        <v>-97.42424242</v>
      </c>
      <c r="Q3" s="1">
        <f>IF(P3*FORECAST(Q2,B3:P3,B2:P2)&gt;0,FORECAST(Q2,B3:P3,B2:P2),P3)*$X$1</f>
        <v>-104.7636364</v>
      </c>
      <c r="R3" s="1">
        <f>IF(Q3*FORECAST(R2,B3:Q3,B2:Q2)&gt;0,FORECAST(R2,B3:Q3,B2:Q2),Q3)*$X$1</f>
        <v>-112.1030303</v>
      </c>
      <c r="S3" s="5">
        <f>IF(R3*FORECAST(S2,B3:R3,B2:R2)&gt;0,FORECAST(S2,B3:R3,B2:R2),R3)*$X$1</f>
        <v>-119.4424242</v>
      </c>
      <c r="T3" s="5">
        <f>IF(S3*FORECAST(T2,B3:S3,B2:S2)&gt;0,FORECAST(T2,B3:S3,B2:S2),S3)*$X$1</f>
        <v>-126.7818182</v>
      </c>
      <c r="U3" s="5">
        <f>IF(T3*FORECAST(U2,B3:T3,B2:T2)&gt;0,FORECAST(U2,B3:T3,B2:T2),T3)*$X$1</f>
        <v>-134.1212121</v>
      </c>
      <c r="V3" s="5">
        <f>IF(U3*FORECAST(V2,B3:U3,B2:U2)&gt;0,FORECAST(V2,B3:U3,B2:U2),U3)*$X$1</f>
        <v>-141.4606061</v>
      </c>
      <c r="W3" s="5">
        <f>IF(V3*FORECAST(W2,B3:V3,B2:V2)&gt;0,FORECAST(W2,B3:V3,B2:V2),V3)*$X$1</f>
        <v>-148.8</v>
      </c>
      <c r="X3" s="2"/>
      <c r="Y3" s="2"/>
      <c r="Z3" s="2"/>
    </row>
    <row r="4">
      <c r="A4" s="3" t="s">
        <v>108</v>
      </c>
      <c r="B4" s="1">
        <v>1.0</v>
      </c>
      <c r="C4" s="1">
        <v>-48.0</v>
      </c>
      <c r="D4" s="1">
        <v>-26.0</v>
      </c>
      <c r="E4" s="1">
        <v>-24.0</v>
      </c>
      <c r="F4" s="1">
        <v>-7.0</v>
      </c>
      <c r="G4" s="1">
        <v>-200.0</v>
      </c>
      <c r="H4" s="1">
        <v>-134.0</v>
      </c>
      <c r="I4" s="1">
        <v>-36.0</v>
      </c>
      <c r="J4" s="1">
        <v>-106.0</v>
      </c>
      <c r="K4" s="1">
        <v>-200.0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1133</v>
      </c>
      <c r="B5" s="1">
        <v>9.0</v>
      </c>
      <c r="C5" s="1">
        <v>11.0</v>
      </c>
      <c r="D5" s="1">
        <v>19.0</v>
      </c>
      <c r="E5" s="1">
        <v>22.0</v>
      </c>
      <c r="F5" s="1">
        <v>26.0</v>
      </c>
      <c r="G5" s="1">
        <v>34.0</v>
      </c>
      <c r="H5" s="1">
        <v>37.0</v>
      </c>
      <c r="I5" s="1">
        <v>37.0</v>
      </c>
      <c r="J5" s="1">
        <v>40.0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1134</v>
      </c>
      <c r="L7" s="1">
        <f>IF(W3*FORECAST(W2,B3:W3,B2:W2)&gt;0,FORECAST(W2,B3:W3,B2:W2),V3)*$X$1 * (1+0.02)/(0.0805-0.02)</f>
        <v>-2508.694215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1135</v>
      </c>
      <c r="L8" s="6">
        <f t="array" ref="L8">NPV(0.0805,M3:W3)</f>
        <v>-758.3782107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1136</v>
      </c>
      <c r="L9" s="6">
        <f t="array" ref="L9">NPV(0.0805,M16:W16)</f>
        <v>-1070.471834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1137</v>
      </c>
      <c r="L10" s="6">
        <f>L8 + L9</f>
        <v>-1828.850045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1138</v>
      </c>
      <c r="L12" s="6">
        <f>L10 - L11</f>
        <v>-1628.850045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1139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-36.19666767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-2508.694215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-6.0</v>
      </c>
      <c r="C3" s="1">
        <v>-10.0</v>
      </c>
      <c r="D3" s="1">
        <v>-27.0</v>
      </c>
      <c r="E3" s="1">
        <v>-28.0</v>
      </c>
      <c r="F3" s="1">
        <v>-30.0</v>
      </c>
      <c r="G3" s="1">
        <v>-68.0</v>
      </c>
      <c r="H3" s="1">
        <v>-103.0</v>
      </c>
      <c r="I3" s="1">
        <v>-130.0</v>
      </c>
      <c r="J3" s="1">
        <v>-187.0</v>
      </c>
      <c r="K3" s="1">
        <v>-239.0</v>
      </c>
      <c r="L3" s="1">
        <f>IF(K3*FORECAST(L2,B3:K3,B2:K2)&gt;0,FORECAST(L2,B3:K3,B2:K2),K3)*$X$1</f>
        <v>-219.9333333</v>
      </c>
      <c r="M3" s="1">
        <f>IF(L3*FORECAST(M2,B3:L3,B2:L2)&gt;0,FORECAST(M2,B3:L3,B2:L2),L3)*$X$1</f>
        <v>-244.8666667</v>
      </c>
      <c r="N3" s="1">
        <f>IF(M3*FORECAST(N2,B3:M3,B2:M2)&gt;0,FORECAST(N2,B3:M3,B2:M2),M3)*$X$1</f>
        <v>-269.8</v>
      </c>
      <c r="O3" s="1">
        <f>IF(N3*FORECAST(O2,B3:N3,B2:N2)&gt;0,FORECAST(O2,B3:N3,B2:N2),N3)*$X$1</f>
        <v>-294.7333333</v>
      </c>
      <c r="P3" s="1">
        <f>IF(O3*FORECAST(P2,B3:O3,B2:O2)&gt;0,FORECAST(P2,B3:O3,B2:O2),O3)*$X$1</f>
        <v>-319.6666667</v>
      </c>
      <c r="Q3" s="1">
        <f>IF(P3*FORECAST(Q2,B3:P3,B2:P2)&gt;0,FORECAST(Q2,B3:P3,B2:P2),P3)*$X$1</f>
        <v>-344.6</v>
      </c>
      <c r="R3" s="1">
        <f>IF(Q3*FORECAST(R2,B3:Q3,B2:Q2)&gt;0,FORECAST(R2,B3:Q3,B2:Q2),Q3)*$X$1</f>
        <v>-369.5333333</v>
      </c>
      <c r="S3" s="5">
        <f>IF(R3*FORECAST(S2,B3:R3,B2:R2)&gt;0,FORECAST(S2,B3:R3,B2:R2),R3)*$X$1</f>
        <v>-394.4666667</v>
      </c>
      <c r="T3" s="5">
        <f>IF(S3*FORECAST(T2,B3:S3,B2:S2)&gt;0,FORECAST(T2,B3:S3,B2:S2),S3)*$X$1</f>
        <v>-419.4</v>
      </c>
      <c r="U3" s="5">
        <f>IF(T3*FORECAST(U2,B3:T3,B2:T2)&gt;0,FORECAST(U2,B3:T3,B2:T2),T3)*$X$1</f>
        <v>-444.3333333</v>
      </c>
      <c r="V3" s="5">
        <f>IF(U3*FORECAST(V2,B3:U3,B2:U2)&gt;0,FORECAST(V2,B3:U3,B2:U2),U3)*$X$1</f>
        <v>-469.2666667</v>
      </c>
      <c r="W3" s="5">
        <f>IF(V3*FORECAST(W2,B3:V3,B2:V2)&gt;0,FORECAST(W2,B3:V3,B2:V2),V3)*$X$1</f>
        <v>-494.2</v>
      </c>
      <c r="X3" s="2"/>
      <c r="Y3" s="2"/>
      <c r="Z3" s="2"/>
    </row>
    <row r="4">
      <c r="A4" s="3" t="s">
        <v>108</v>
      </c>
      <c r="B4" s="1">
        <v>1.0</v>
      </c>
      <c r="C4" s="1">
        <v>-48.0</v>
      </c>
      <c r="D4" s="1">
        <v>-26.0</v>
      </c>
      <c r="E4" s="1">
        <v>-24.0</v>
      </c>
      <c r="F4" s="1">
        <v>-7.0</v>
      </c>
      <c r="G4" s="1">
        <v>-200.0</v>
      </c>
      <c r="H4" s="1">
        <v>-134.0</v>
      </c>
      <c r="I4" s="1">
        <v>-36.0</v>
      </c>
      <c r="J4" s="1">
        <v>-106.0</v>
      </c>
      <c r="K4" s="1">
        <v>-200.0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1133</v>
      </c>
      <c r="B5" s="1">
        <v>9.0</v>
      </c>
      <c r="C5" s="1">
        <v>11.0</v>
      </c>
      <c r="D5" s="1">
        <v>19.0</v>
      </c>
      <c r="E5" s="1">
        <v>22.0</v>
      </c>
      <c r="F5" s="1">
        <v>26.0</v>
      </c>
      <c r="G5" s="1">
        <v>34.0</v>
      </c>
      <c r="H5" s="1">
        <v>37.0</v>
      </c>
      <c r="I5" s="1">
        <v>37.0</v>
      </c>
      <c r="J5" s="1">
        <v>40.0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1134</v>
      </c>
      <c r="L7" s="1">
        <f>IF(W3*FORECAST(W2,B3:W3,B2:W2)&gt;0,FORECAST(W2,B3:W3,B2:W2),V3)*$X$1 * (1+0.02)/(0.0805-0.02)</f>
        <v>-8331.966942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1135</v>
      </c>
      <c r="L8" s="6">
        <f t="array" ref="L8">NPV(0.0805,M3:W3)</f>
        <v>-2495.865838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1136</v>
      </c>
      <c r="L9" s="6">
        <f t="array" ref="L9">NPV(0.0805,M16:W16)</f>
        <v>-3555.290192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1137</v>
      </c>
      <c r="L10" s="6">
        <f>L8 + L9</f>
        <v>-6051.15603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1138</v>
      </c>
      <c r="L12" s="6">
        <f>L10 - L11</f>
        <v>-5851.15603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1139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-130.0256896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-8331.966942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