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<sst xmlns="http://schemas.openxmlformats.org/spreadsheetml/2006/main" count="763" uniqueCount="577">
  <si>
    <t>ticker</t>
  </si>
  <si>
    <t>AVTE</t>
  </si>
  <si>
    <t>nombre</t>
  </si>
  <si>
    <t>AEROVATE THERAPEUTICS INC</t>
  </si>
  <si>
    <t>empresa</t>
  </si>
  <si>
    <t>Biotechnology &amp; Medical Research</t>
  </si>
  <si>
    <t>Open</t>
  </si>
  <si>
    <t>Target Price</t>
  </si>
  <si>
    <t>Upside</t>
  </si>
  <si>
    <t>-2278.54%</t>
  </si>
  <si>
    <t>Country</t>
  </si>
  <si>
    <t>United States</t>
  </si>
  <si>
    <t>Market Cap</t>
  </si>
  <si>
    <t>Book Value</t>
  </si>
  <si>
    <t>Pe ratio</t>
  </si>
  <si>
    <t>Dividend Ratio</t>
  </si>
  <si>
    <t>No encontrado</t>
  </si>
  <si>
    <t>Fiscal Period: December</t>
  </si>
  <si>
    <t>Net Income</t>
  </si>
  <si>
    <t>Depreciation &amp; Amortization - CF</t>
  </si>
  <si>
    <t>Depreciation &amp; Amortization, Total</t>
  </si>
  <si>
    <t>(Gain) Loss on Sale of Investments - (CF)</t>
  </si>
  <si>
    <t>Stock-Based Compensation (CF)</t>
  </si>
  <si>
    <t>Other Operating Activities, Total</t>
  </si>
  <si>
    <t>Change In Accounts Payable</t>
  </si>
  <si>
    <t>Change in Other Net Operating Assets</t>
  </si>
  <si>
    <t>Cash from Operations</t>
  </si>
  <si>
    <t>Capital Expenditure</t>
  </si>
  <si>
    <t>Investment in Marketable and Equity Securities, Total</t>
  </si>
  <si>
    <t>Cash from Investing</t>
  </si>
  <si>
    <t>Short Term Debt Issued, Total</t>
  </si>
  <si>
    <t>Total Debt Issued</t>
  </si>
  <si>
    <t>Issuance of Common Stock</t>
  </si>
  <si>
    <t>Issuance of Preferred Stock</t>
  </si>
  <si>
    <t>Other Financing Activities, Total</t>
  </si>
  <si>
    <t>Cash from Financing</t>
  </si>
  <si>
    <t>Net Change in Cash</t>
  </si>
  <si>
    <t>Supplemental Items</t>
  </si>
  <si>
    <t>Levered Free Cash Flow</t>
  </si>
  <si>
    <t>Unlevered Free Cash Flow</t>
  </si>
  <si>
    <t>Change In Net Working Capital</t>
  </si>
  <si>
    <t>Net Debt Issued / Repaid</t>
  </si>
  <si>
    <t>Assets</t>
  </si>
  <si>
    <t>Cash And Equivalents</t>
  </si>
  <si>
    <t>Short Term Investments</t>
  </si>
  <si>
    <t>Total Cash And Short Term Investments</t>
  </si>
  <si>
    <t>Prepaid Expenses</t>
  </si>
  <si>
    <t>Other Current Assets, Total</t>
  </si>
  <si>
    <t>Total Current Assets</t>
  </si>
  <si>
    <t>Gross Property Plant And Equipment</t>
  </si>
  <si>
    <t>Accumulated Depreciation</t>
  </si>
  <si>
    <t>Net Property Plant And Equipment</t>
  </si>
  <si>
    <t>Other Long-Term Assets, Total</t>
  </si>
  <si>
    <t>Total Assets</t>
  </si>
  <si>
    <t>Liabilities</t>
  </si>
  <si>
    <t>Accounts Payable, Total</t>
  </si>
  <si>
    <t>Accrued Expenses, Total</t>
  </si>
  <si>
    <t>Current Portion of Leases</t>
  </si>
  <si>
    <t>Other Current Liabilities</t>
  </si>
  <si>
    <t>Total Current Liabilities</t>
  </si>
  <si>
    <t>Long-Term Debt</t>
  </si>
  <si>
    <t>Long-Term Leases</t>
  </si>
  <si>
    <t>Other Non Current Liabilities</t>
  </si>
  <si>
    <t>Total Liabilities</t>
  </si>
  <si>
    <t>Preferred Stock Convertible</t>
  </si>
  <si>
    <t>Total Preferred Equity</t>
  </si>
  <si>
    <t>Common Stock, Total</t>
  </si>
  <si>
    <t>Additional Paid In Capital</t>
  </si>
  <si>
    <t>Retained Earnings</t>
  </si>
  <si>
    <t>Comprehensive Income and Other</t>
  </si>
  <si>
    <t>Total Common Equity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</si>
  <si>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</si>
  <si>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</si>
  <si>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</si>
  <si>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</si>
  <si>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</si>
  <si>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-15.09</t>
  </si>
  <si>
    <t>-54.9</t>
  </si>
  <si>
    <t>7.06</t>
  </si>
  <si>
    <t>5.13</t>
  </si>
  <si>
    <t>3.94</t>
  </si>
  <si>
    <t>Tangible Book Value</t>
  </si>
  <si>
    <t>Tangible Book Value Per Share</t>
  </si>
  <si>
    <t>Total Debt</t>
  </si>
  <si>
    <t>0</t>
  </si>
  <si>
    <t>Net Debt</t>
  </si>
  <si>
    <t>Debt Equivalent Oper. Leases</t>
  </si>
  <si>
    <t>Account Code - Inventory Valuation</t>
  </si>
  <si>
    <t>Machinery, Total</t>
  </si>
  <si>
    <t>Full Time Employees</t>
  </si>
  <si>
    <t>Selling General &amp; Admin Expenses, Total</t>
  </si>
  <si>
    <t>R&amp;D Expenses</t>
  </si>
  <si>
    <t>Other Operating Expenses, Total</t>
  </si>
  <si>
    <t>Operating Income</t>
  </si>
  <si>
    <t>Interest Expense, Total</t>
  </si>
  <si>
    <t>Interest And Investment Income</t>
  </si>
  <si>
    <t>Net Interest Expenses</t>
  </si>
  <si>
    <t>Other Non Operating Income (Expenses)</t>
  </si>
  <si>
    <t>EBT, Excl. Unusual Items</t>
  </si>
  <si>
    <t>Other Unusual Items</t>
  </si>
  <si>
    <t>EBT, Incl. Unusual Items</t>
  </si>
  <si>
    <t>Income Tax Expense</t>
  </si>
  <si>
    <t>Earnings From Continuing Operations</t>
  </si>
  <si>
    <t>Net Income to Company</t>
  </si>
  <si>
    <t>Net Income - (IS)</t>
  </si>
  <si>
    <t>Preferred Dividend and Other Adjustments</t>
  </si>
  <si>
    <t>Net Income to Common Incl Extra Items</t>
  </si>
  <si>
    <t>Net Income to Common Excl. Extra Items</t>
  </si>
  <si>
    <t>Per Share Items</t>
  </si>
  <si>
    <t>Net EPS - Basic</t>
  </si>
  <si>
    <t>-13.79</t>
  </si>
  <si>
    <t>-40.31</t>
  </si>
  <si>
    <t>-1.87</t>
  </si>
  <si>
    <t>-2.1</t>
  </si>
  <si>
    <t>-2.87</t>
  </si>
  <si>
    <t>Basic EPS - Continuing Operations</t>
  </si>
  <si>
    <t>Basic Weighted Average Shares Outstanding</t>
  </si>
  <si>
    <t>Net EPS - Diluted</t>
  </si>
  <si>
    <t>Diluted EPS - Continuing Operations</t>
  </si>
  <si>
    <t>Diluted Weighted Average Shares Outstanding</t>
  </si>
  <si>
    <t>Normalized Basic EPS</t>
  </si>
  <si>
    <t>-8.62</t>
  </si>
  <si>
    <t>-23.14</t>
  </si>
  <si>
    <t>-1.17</t>
  </si>
  <si>
    <t>-1.31</t>
  </si>
  <si>
    <t>-1.79</t>
  </si>
  <si>
    <t>Normalized Diluted EPS</t>
  </si>
  <si>
    <t>EBITDA</t>
  </si>
  <si>
    <t>EBITA</t>
  </si>
  <si>
    <t>EBIT</t>
  </si>
  <si>
    <t>EBITDAR</t>
  </si>
  <si>
    <t>Effective Tax Rate - (Ratio)</t>
  </si>
  <si>
    <t>-0.03</t>
  </si>
  <si>
    <t>-0.01</t>
  </si>
  <si>
    <t>-0.05</t>
  </si>
  <si>
    <t>-0.07</t>
  </si>
  <si>
    <t>Normalized Net Income</t>
  </si>
  <si>
    <t>Supplemental Operating Expense Items</t>
  </si>
  <si>
    <t>General and Administrative Expenses</t>
  </si>
  <si>
    <t>Research And Development Expense From Footnotes</t>
  </si>
  <si>
    <t>Net Rental Expense, Total</t>
  </si>
  <si>
    <t>Stock-Based Comp., R&amp;D Exp. (Total)</t>
  </si>
  <si>
    <t>Stock-Based Comp., G&amp;A Exp. (Total)</t>
  </si>
  <si>
    <t>Total Stock-Based Compensation</t>
  </si>
  <si>
    <t>Profitability</t>
  </si>
  <si>
    <t>Return on Assets</t>
  </si>
  <si>
    <t>-135.03</t>
  </si>
  <si>
    <t>-15.98</t>
  </si>
  <si>
    <t>-21.42</t>
  </si>
  <si>
    <t>-38.73</t>
  </si>
  <si>
    <t>Return on Total Capital</t>
  </si>
  <si>
    <t>-191.64</t>
  </si>
  <si>
    <t>-16.36</t>
  </si>
  <si>
    <t>-22.12</t>
  </si>
  <si>
    <t>-42.76</t>
  </si>
  <si>
    <t>Return On Equity %</t>
  </si>
  <si>
    <t>-582.84</t>
  </si>
  <si>
    <t>-26.19</t>
  </si>
  <si>
    <t>-34.44</t>
  </si>
  <si>
    <t>-63.95</t>
  </si>
  <si>
    <t>Return on Common Equity</t>
  </si>
  <si>
    <t>114.96</t>
  </si>
  <si>
    <t>-28.9</t>
  </si>
  <si>
    <t>Short Term Liquidity</t>
  </si>
  <si>
    <t>Current Ratio</t>
  </si>
  <si>
    <t>5.35</t>
  </si>
  <si>
    <t>2.64</t>
  </si>
  <si>
    <t>68.37</t>
  </si>
  <si>
    <t>16.9</t>
  </si>
  <si>
    <t>7.04</t>
  </si>
  <si>
    <t>Quick Ratio</t>
  </si>
  <si>
    <t>2.58</t>
  </si>
  <si>
    <t>65.64</t>
  </si>
  <si>
    <t>16.6</t>
  </si>
  <si>
    <t>6.94</t>
  </si>
  <si>
    <t>Operating Cash Flow to Current Liabilities</t>
  </si>
  <si>
    <t>-4.23</t>
  </si>
  <si>
    <t>-4.43</t>
  </si>
  <si>
    <t>-10.74</t>
  </si>
  <si>
    <t>-5.03</t>
  </si>
  <si>
    <t>-3.22</t>
  </si>
  <si>
    <t>Long Term Solvency</t>
  </si>
  <si>
    <t>Total Debt/Equity</t>
  </si>
  <si>
    <t>700.28</t>
  </si>
  <si>
    <t>0.33</t>
  </si>
  <si>
    <t>0.86</t>
  </si>
  <si>
    <t>0.62</t>
  </si>
  <si>
    <t>Total Debt / Total Capital</t>
  </si>
  <si>
    <t>87.5</t>
  </si>
  <si>
    <t>0.85</t>
  </si>
  <si>
    <t>0.61</t>
  </si>
  <si>
    <t>LT Debt/Equity</t>
  </si>
  <si>
    <t>0.22</t>
  </si>
  <si>
    <t>0.56</t>
  </si>
  <si>
    <t>0.23</t>
  </si>
  <si>
    <t>Long-Term Debt / Total Capital</t>
  </si>
  <si>
    <t>0.55</t>
  </si>
  <si>
    <t>Total Liabilities / Total Assets</t>
  </si>
  <si>
    <t>89.84</t>
  </si>
  <si>
    <t>37.62</t>
  </si>
  <si>
    <t>1.68</t>
  </si>
  <si>
    <t>6.33</t>
  </si>
  <si>
    <t>14.1</t>
  </si>
  <si>
    <t>EBIT / Interest Expense</t>
  </si>
  <si>
    <t>-118.52</t>
  </si>
  <si>
    <t>EBITDA / Interest Expense</t>
  </si>
  <si>
    <t>-118.51</t>
  </si>
  <si>
    <t>(EBITDA - Capex) / Interest Expense</t>
  </si>
  <si>
    <t>Total Debt / EBITDA</t>
  </si>
  <si>
    <t>-0.02</t>
  </si>
  <si>
    <t>Net Debt / EBITDA</t>
  </si>
  <si>
    <t>0.51</t>
  </si>
  <si>
    <t>7.27</t>
  </si>
  <si>
    <t>2.43</t>
  </si>
  <si>
    <t>1.5</t>
  </si>
  <si>
    <t>Total Debt / (EBITDA - Capex)</t>
  </si>
  <si>
    <t>Net Debt / (EBITDA - Capex)</t>
  </si>
  <si>
    <t>7.21</t>
  </si>
  <si>
    <t>2.42</t>
  </si>
  <si>
    <t>Growth Over Prior Year</t>
  </si>
  <si>
    <t>EBITDA, 1 Yr. Growth %</t>
  </si>
  <si>
    <t>158.85</t>
  </si>
  <si>
    <t>131.1</t>
  </si>
  <si>
    <t>52.93</t>
  </si>
  <si>
    <t>EBITA, 1 Yr. Growth %</t>
  </si>
  <si>
    <t>166.94</t>
  </si>
  <si>
    <t>158.99</t>
  </si>
  <si>
    <t>131.24</t>
  </si>
  <si>
    <t>52.92</t>
  </si>
  <si>
    <t>EBIT, 1 Yr. Growth %</t>
  </si>
  <si>
    <t>Earnings From Cont. Operations, 1 Yr. Growth %</t>
  </si>
  <si>
    <t>188.62</t>
  </si>
  <si>
    <t>138.92</t>
  </si>
  <si>
    <t>124.32</t>
  </si>
  <si>
    <t>46.61</t>
  </si>
  <si>
    <t>Net Income, 1 Yr. Growth %</t>
  </si>
  <si>
    <t>Normalized Net Income, 1 Yr. Growth %</t>
  </si>
  <si>
    <t>169.36</t>
  </si>
  <si>
    <t>156.05</t>
  </si>
  <si>
    <t>124.24</t>
  </si>
  <si>
    <t>46.57</t>
  </si>
  <si>
    <t>Diluted EPS Before Extra, 1 Yr. Growth %</t>
  </si>
  <si>
    <t>192.29</t>
  </si>
  <si>
    <t>-95.36</t>
  </si>
  <si>
    <t>12.58</t>
  </si>
  <si>
    <t>36.26</t>
  </si>
  <si>
    <t>Net Property, Plant and Equip., 1 Yr. Growth %</t>
  </si>
  <si>
    <t>71.02</t>
  </si>
  <si>
    <t>-27.55</t>
  </si>
  <si>
    <t>Total Assets, 1 Yr. Growth %</t>
  </si>
  <si>
    <t>34.18</t>
  </si>
  <si>
    <t>-22.85</t>
  </si>
  <si>
    <t>-5.83</t>
  </si>
  <si>
    <t>Tangible Book Value, 1 Yr. Growth %</t>
  </si>
  <si>
    <t>266.29</t>
  </si>
  <si>
    <t>-26.49</t>
  </si>
  <si>
    <t>-13.64</t>
  </si>
  <si>
    <t>Common Equity, 1 Yr. Growth %</t>
  </si>
  <si>
    <t>Cash From Operations, 1 Yr. Growth %</t>
  </si>
  <si>
    <t>182.6</t>
  </si>
  <si>
    <t>248.63</t>
  </si>
  <si>
    <t>42.79</t>
  </si>
  <si>
    <t>45.13</t>
  </si>
  <si>
    <t>Capital Expenditures, 1 Yr. Growth %</t>
  </si>
  <si>
    <t>7.73</t>
  </si>
  <si>
    <t>-27.18</t>
  </si>
  <si>
    <t>Levered Free Cash Flow, 1 Yr. Growth %</t>
  </si>
  <si>
    <t>314.68</t>
  </si>
  <si>
    <t>-3.09</t>
  </si>
  <si>
    <t>57.76</t>
  </si>
  <si>
    <t>Unlevered Free Cash Flow, 1 Yr. Growth %</t>
  </si>
  <si>
    <t>319.01</t>
  </si>
  <si>
    <t>Compound Annual Growth Rate Over Two Years</t>
  </si>
  <si>
    <t>EBITDA, 2 Yr. CAGR %</t>
  </si>
  <si>
    <t>144.58</t>
  </si>
  <si>
    <t>EBITA, 2 Yr. CAGR %</t>
  </si>
  <si>
    <t>162.94</t>
  </si>
  <si>
    <t>144.73</t>
  </si>
  <si>
    <t>88.05</t>
  </si>
  <si>
    <t>EBIT, 2 Yr. CAGR %</t>
  </si>
  <si>
    <t>Earnings From Cont. Operations, 2 Yr. CAGR %</t>
  </si>
  <si>
    <t>162.6</t>
  </si>
  <si>
    <t>131.51</t>
  </si>
  <si>
    <t>81.35</t>
  </si>
  <si>
    <t>Net Income, 2 Yr. CAGR %</t>
  </si>
  <si>
    <t>Normalized Net Income, 2 Yr. CAGR %</t>
  </si>
  <si>
    <t>162.62</t>
  </si>
  <si>
    <t>139.62</t>
  </si>
  <si>
    <t>81.3</t>
  </si>
  <si>
    <t>Diluted EPS Before Extra, 2 Yr. CAGR %</t>
  </si>
  <si>
    <t>-63.18</t>
  </si>
  <si>
    <t>-77.15</t>
  </si>
  <si>
    <t>23.85</t>
  </si>
  <si>
    <t>Net Property, Plant and Equip., 2 Yr. CAGR %</t>
  </si>
  <si>
    <t>465.01</t>
  </si>
  <si>
    <t>11.31</t>
  </si>
  <si>
    <t>Total Assets, 2 Yr. CAGR %</t>
  </si>
  <si>
    <t>606.43</t>
  </si>
  <si>
    <t>435.69</t>
  </si>
  <si>
    <t>-14.76</t>
  </si>
  <si>
    <t>Tangible Book Value, 2 Yr. CAGR %</t>
  </si>
  <si>
    <t>587.96</t>
  </si>
  <si>
    <t>208.19</t>
  </si>
  <si>
    <t>-20.32</t>
  </si>
  <si>
    <t>Common Equity, 2 Yr. CAGR %</t>
  </si>
  <si>
    <t>Cash From Operations, 2 Yr. CAGR %</t>
  </si>
  <si>
    <t>213.88</t>
  </si>
  <si>
    <t>123.11</t>
  </si>
  <si>
    <t>43.95</t>
  </si>
  <si>
    <t>Capital Expenditures, 2 Yr. CAGR %</t>
  </si>
  <si>
    <t>-11.43</t>
  </si>
  <si>
    <t>Levered Free Cash Flow, 2 Yr. CAGR %</t>
  </si>
  <si>
    <t>100.47</t>
  </si>
  <si>
    <t>23.65</t>
  </si>
  <si>
    <t>Unlevered Free Cash Flow, 2 Yr. CAGR %</t>
  </si>
  <si>
    <t>101.51</t>
  </si>
  <si>
    <t>Compound Annual Growth Rate Over Three Years</t>
  </si>
  <si>
    <t>EBITDA, 3 Yr. CAGR %</t>
  </si>
  <si>
    <t>109.15</t>
  </si>
  <si>
    <t>EBITA, 3 Yr. CAGR %</t>
  </si>
  <si>
    <t>151.92</t>
  </si>
  <si>
    <t>109.22</t>
  </si>
  <si>
    <t>EBIT, 3 Yr. CAGR %</t>
  </si>
  <si>
    <t>Earnings From Cont. Operations, 3 Yr. CAGR %</t>
  </si>
  <si>
    <t>149.16</t>
  </si>
  <si>
    <t>98.81</t>
  </si>
  <si>
    <t>Net Income, 3 Yr. CAGR %</t>
  </si>
  <si>
    <t>Normalized Net Income, 3 Yr. CAGR %</t>
  </si>
  <si>
    <t>149.15</t>
  </si>
  <si>
    <t>103.41</t>
  </si>
  <si>
    <t>Diluted EPS Before Extra, 3 Yr. CAGR %</t>
  </si>
  <si>
    <t>-46.56</t>
  </si>
  <si>
    <t>-58.56</t>
  </si>
  <si>
    <t>Net Property, Plant and Equip., 3 Yr. CAGR %</t>
  </si>
  <si>
    <t>184.91</t>
  </si>
  <si>
    <t>Total Assets, 3 Yr. CAGR %</t>
  </si>
  <si>
    <t>237.68</t>
  </si>
  <si>
    <t>200.09</t>
  </si>
  <si>
    <t>Tangible Book Value, 3 Yr. CAGR %</t>
  </si>
  <si>
    <t>226.45</t>
  </si>
  <si>
    <t>101.67</t>
  </si>
  <si>
    <t>Common Equity, 3 Yr. CAGR %</t>
  </si>
  <si>
    <t>Cash From Operations, 3 Yr. CAGR %</t>
  </si>
  <si>
    <t>141.4</t>
  </si>
  <si>
    <t>93.32</t>
  </si>
  <si>
    <t>Levered Free Cash Flow, 3 Yr. CAGR %</t>
  </si>
  <si>
    <t>85.08</t>
  </si>
  <si>
    <t>Unlevered Free Cash Flow, 3 Yr. CAGR %</t>
  </si>
  <si>
    <t>85.73</t>
  </si>
  <si>
    <t>2021</t>
  </si>
  <si>
    <t>2022</t>
  </si>
  <si>
    <t>2023</t>
  </si>
  <si>
    <t>2024</t>
  </si>
  <si>
    <t>2025</t>
  </si>
  <si>
    <t>2026</t>
  </si>
  <si>
    <t>Capitalization
                                    1</t>
  </si>
  <si>
    <t>287.8</t>
  </si>
  <si>
    <t>720.9</t>
  </si>
  <si>
    <t>626.1</t>
  </si>
  <si>
    <t>73.63</t>
  </si>
  <si>
    <t>-</t>
  </si>
  <si>
    <t>Change</t>
  </si>
  <si>
    <t>150.5%</t>
  </si>
  <si>
    <t>-13.15%</t>
  </si>
  <si>
    <t>-88.24%</t>
  </si>
  <si>
    <t>0%</t>
  </si>
  <si>
    <t>Enterprise Value (EV)</t>
  </si>
  <si>
    <t>233.6</t>
  </si>
  <si>
    <t>591.7</t>
  </si>
  <si>
    <t>503.7</t>
  </si>
  <si>
    <t>153.3%</t>
  </si>
  <si>
    <t>-14.87%</t>
  </si>
  <si>
    <t>-85.38%</t>
  </si>
  <si>
    <t>P/E ratio</t>
  </si>
  <si>
    <t>-6.3x</t>
  </si>
  <si>
    <t>-14x</t>
  </si>
  <si>
    <t>-7.89x</t>
  </si>
  <si>
    <t>-0.97x</t>
  </si>
  <si>
    <t>-2.04x</t>
  </si>
  <si>
    <t>-4.4x</t>
  </si>
  <si>
    <t>PBR</t>
  </si>
  <si>
    <t>PEG</t>
  </si>
  <si>
    <t>0.1x</t>
  </si>
  <si>
    <t>-1.1x</t>
  </si>
  <si>
    <t>-0.2x</t>
  </si>
  <si>
    <t>0.12x</t>
  </si>
  <si>
    <t>0x</t>
  </si>
  <si>
    <t>Capitalization / Revenue</t>
  </si>
  <si>
    <t>EV / Revenue</t>
  </si>
  <si>
    <t>EV / EBITDA</t>
  </si>
  <si>
    <t>-11.1x</t>
  </si>
  <si>
    <t>EV / EBIT</t>
  </si>
  <si>
    <t>-0x</t>
  </si>
  <si>
    <t>-0.91x</t>
  </si>
  <si>
    <t>-1.76x</t>
  </si>
  <si>
    <t>-3.1x</t>
  </si>
  <si>
    <t>EV / FCF</t>
  </si>
  <si>
    <t>-8.47x</t>
  </si>
  <si>
    <t>-15x</t>
  </si>
  <si>
    <t>-8.85x</t>
  </si>
  <si>
    <t>FCF Yield</t>
  </si>
  <si>
    <t>-0%</t>
  </si>
  <si>
    <t>Dividend per Share
                                    2</t>
  </si>
  <si>
    <t>Rate of return</t>
  </si>
  <si>
    <t>EPS
                                    2</t>
  </si>
  <si>
    <t>-2.64</t>
  </si>
  <si>
    <t>-1.25</t>
  </si>
  <si>
    <t>-0.58</t>
  </si>
  <si>
    <t>Distribution rate</t>
  </si>
  <si>
    <t>Net sales
                                    1</t>
  </si>
  <si>
    <t>-53.17</t>
  </si>
  <si>
    <t>EBIT
                                    1</t>
  </si>
  <si>
    <t>-23.02</t>
  </si>
  <si>
    <t>-53.24</t>
  </si>
  <si>
    <t>-81.41</t>
  </si>
  <si>
    <t>-81.05</t>
  </si>
  <si>
    <t>-41.83</t>
  </si>
  <si>
    <t>-23.73</t>
  </si>
  <si>
    <t>Net income
                                    1</t>
  </si>
  <si>
    <t>-22.96</t>
  </si>
  <si>
    <t>-51.51</t>
  </si>
  <si>
    <t>-75.52</t>
  </si>
  <si>
    <t>-75.55</t>
  </si>
  <si>
    <t>-36.63</t>
  </si>
  <si>
    <t>-18.53</t>
  </si>
  <si>
    <t>-54.2</t>
  </si>
  <si>
    <t>-129.2</t>
  </si>
  <si>
    <t>-122.4</t>
  </si>
  <si>
    <t>Reference price
                                    2</t>
  </si>
  <si>
    <t>11.790</t>
  </si>
  <si>
    <t>29.300</t>
  </si>
  <si>
    <t>22.630</t>
  </si>
  <si>
    <t>2.550</t>
  </si>
  <si>
    <t>Nbr of stocks (in thousands)</t>
  </si>
  <si>
    <t>24,410</t>
  </si>
  <si>
    <t>24,605</t>
  </si>
  <si>
    <t>27,669</t>
  </si>
  <si>
    <t>28,875</t>
  </si>
  <si>
    <t>Announcement Date</t>
  </si>
  <si>
    <t>3/30/22</t>
  </si>
  <si>
    <t>3/29/23</t>
  </si>
  <si>
    <t>3/25/24</t>
  </si>
  <si>
    <t>address1</t>
  </si>
  <si>
    <t>930 Winter Street</t>
  </si>
  <si>
    <t>address2</t>
  </si>
  <si>
    <t>Suite M-500</t>
  </si>
  <si>
    <t>city</t>
  </si>
  <si>
    <t>Waltham</t>
  </si>
  <si>
    <t>state</t>
  </si>
  <si>
    <t>MA</t>
  </si>
  <si>
    <t>zip</t>
  </si>
  <si>
    <t>02451</t>
  </si>
  <si>
    <t>country</t>
  </si>
  <si>
    <t>phone</t>
  </si>
  <si>
    <t>617 443 2400</t>
  </si>
  <si>
    <t>website</t>
  </si>
  <si>
    <t>https://aerovatetx.com</t>
  </si>
  <si>
    <t>industry</t>
  </si>
  <si>
    <t>Biotechnology</t>
  </si>
  <si>
    <t>industryKey</t>
  </si>
  <si>
    <t>biotechnology</t>
  </si>
  <si>
    <t>industryDisp</t>
  </si>
  <si>
    <t>sector</t>
  </si>
  <si>
    <t>Healthcare</t>
  </si>
  <si>
    <t>sectorKey</t>
  </si>
  <si>
    <t>healthcare</t>
  </si>
  <si>
    <t>sectorDisp</t>
  </si>
  <si>
    <t>longBusinessSummary</t>
  </si>
  <si>
    <t>Aerovate Therapeutics, Inc., a clinical-stage biopharmaceutical company, develops drugs that enhance the lives of patients with rare cardiopulmonary diseases in the United States. It focuses on advancing AV-101, a dry powder inhaled formulation of imatinib for the treatment of pulmonary arterial hypertension, which is in Phase 2b/Phase 3 trial. The company was incorporated in 2018 and is headquartered in Waltham, Massachusetts.</t>
  </si>
  <si>
    <t>fullTimeEmployees</t>
  </si>
  <si>
    <t>companyOfficers</t>
  </si>
  <si>
    <t>[{'maxAge': 1, 'name': 'Mr. Timothy P. Noyes M.B.A.', 'age': 62, 'title': 'CEO &amp; Director', 'yearBorn': 1962, 'fiscalYear': 2023, 'totalPay': 936899, 'exercisedValue': 0, 'unexercisedValue': 10446414}, {'maxAge': 1, 'name': 'Mr. George A. Eldridge', 'age': 61, 'title': 'CFO &amp; Treasurer', 'yearBorn': 1963, 'fiscalYear': 2023, 'totalPay': 658600, 'exercisedValue': 0, 'unexercisedValue': 1968391}, {'maxAge': 1, 'name': 'Dr. Benjamin T. Dake Ph.D.', 'age': 48, 'title': 'Founder, President, COO &amp; Secretary', 'yearBorn': 1976, 'fiscalYear': 2023, 'totalPay': 435500, 'exercisedValue': 0, 'unexercisedValue': 975487}, {'maxAge': 1, 'name': 'Dr. Ralph W. Niven M.B.A., M.R, Ph.D., Pharm.S', 'age': 64, 'title': 'Chief Scientific Officer', 'yearBorn': 1960, 'fiscalYear': 2023, 'totalPay': 372333, 'exercisedValue': 0, 'unexercisedValue': 0}, {'maxAge': 1, 'name': 'Mr. Hunter  Gillies M.D.', 'age': 58, 'title': 'Chief Medical Officer', 'yearBorn': 1966, 'fiscalYear': 2023, 'totalPay': 512742, 'exercisedValue': 0, 'unexercisedValue': 313002}, {'maxAge': 1, 'name': 'Ms. Donna  Dea', 'title': 'Head of Regulatory Affairs', 'fiscalYear': 2023, 'exercisedValue': 0, 'unexercisedValue': 0}, {'maxAge': 1, 'name': 'Ms. Susan  Fischer', 'title': 'Executive Vice President of Development Operations', 'fiscalYear': 2023, 'exercisedValue': 0, 'unexercisedValue': 0}, {'maxAge': 1, 'name': 'Mr. Stephen K. Yu', 'title': 'Senior Vice President of Quality', 'fiscalYear': 2023, 'exercisedValue': 0, 'unexercisedValue': 0}, {'maxAge': 1, 'name': 'Dr. Sanjeev  Khindri', 'title': 'Executive Vice President of Clinical Development', 'fiscalYear': 2023, 'exercisedValue': 0, 'unexercisedValue': 0}, {'maxAge': 1, 'name': 'Dr. Cheryl  Lassen BSc., M.D., MBBCh', 'title': 'Senior Vice President of Clinical Development', 'fiscalYear': 2023, 'exercisedValue': 0, 'unexercisedValue': 0}]</t>
  </si>
  <si>
    <t>auditRisk</t>
  </si>
  <si>
    <t>boardRisk</t>
  </si>
  <si>
    <t>compensationRisk</t>
  </si>
  <si>
    <t>shareHolderRightsRisk</t>
  </si>
  <si>
    <t>overallRisk</t>
  </si>
  <si>
    <t>governanceEpochDate</t>
  </si>
  <si>
    <t>compensationAsOfEpochDate</t>
  </si>
  <si>
    <t>maxAge</t>
  </si>
  <si>
    <t>priceHint</t>
  </si>
  <si>
    <t>previousClose</t>
  </si>
  <si>
    <t>open</t>
  </si>
  <si>
    <t>dayLow</t>
  </si>
  <si>
    <t>dayHigh</t>
  </si>
  <si>
    <t>regularMarketPreviousClose</t>
  </si>
  <si>
    <t>regularMarketOpen</t>
  </si>
  <si>
    <t>regularMarketDayLow</t>
  </si>
  <si>
    <t>regularMarketDayHigh</t>
  </si>
  <si>
    <t>forwardPE</t>
  </si>
  <si>
    <t>volume</t>
  </si>
  <si>
    <t>regularMarketVolume</t>
  </si>
  <si>
    <t>averageVolume</t>
  </si>
  <si>
    <t>averageVolume10days</t>
  </si>
  <si>
    <t>averageDailyVolume10Day</t>
  </si>
  <si>
    <t>bid</t>
  </si>
  <si>
    <t>ask</t>
  </si>
  <si>
    <t>bidSize</t>
  </si>
  <si>
    <t>askSize</t>
  </si>
  <si>
    <t>marketCap</t>
  </si>
  <si>
    <t>fiftyTwoWeekLow</t>
  </si>
  <si>
    <t>fiftyTwoWeekHigh</t>
  </si>
  <si>
    <t>fiftyDayAverage</t>
  </si>
  <si>
    <t>twoHundredDayAverage</t>
  </si>
  <si>
    <t>currency</t>
  </si>
  <si>
    <t>USD</t>
  </si>
  <si>
    <t>enterpriseValue</t>
  </si>
  <si>
    <t>floatShares</t>
  </si>
  <si>
    <t>sharesOutstanding</t>
  </si>
  <si>
    <t>sharesShort</t>
  </si>
  <si>
    <t>sharesShortPriorMonth</t>
  </si>
  <si>
    <t>sharesShortPreviousMonthDate</t>
  </si>
  <si>
    <t>dateShortInterest</t>
  </si>
  <si>
    <t>sharesPercentSharesOut</t>
  </si>
  <si>
    <t>heldPercentInsiders</t>
  </si>
  <si>
    <t>heldPercentInstitutions</t>
  </si>
  <si>
    <t>shortRatio</t>
  </si>
  <si>
    <t>shortPercentOfFloat</t>
  </si>
  <si>
    <t>impliedSharesOutstanding</t>
  </si>
  <si>
    <t>bookValue</t>
  </si>
  <si>
    <t>priceToBook</t>
  </si>
  <si>
    <t>lastFiscalYearEnd</t>
  </si>
  <si>
    <t>nextFiscalYearEnd</t>
  </si>
  <si>
    <t>mostRecentQuarter</t>
  </si>
  <si>
    <t>netIncomeToCommon</t>
  </si>
  <si>
    <t>trailingEps</t>
  </si>
  <si>
    <t>forwardEps</t>
  </si>
  <si>
    <t>enterpriseToEbitda</t>
  </si>
  <si>
    <t>52WeekChange</t>
  </si>
  <si>
    <t>SandP52WeekChange</t>
  </si>
  <si>
    <t>exchange</t>
  </si>
  <si>
    <t>NGM</t>
  </si>
  <si>
    <t>quoteType</t>
  </si>
  <si>
    <t>EQUITY</t>
  </si>
  <si>
    <t>symbol</t>
  </si>
  <si>
    <t>underlyingSymbol</t>
  </si>
  <si>
    <t>shortName</t>
  </si>
  <si>
    <t>Aerovate Therapeutics, Inc.</t>
  </si>
  <si>
    <t>longName</t>
  </si>
  <si>
    <t>firstTradeDateEpochUtc</t>
  </si>
  <si>
    <t>timeZoneFullName</t>
  </si>
  <si>
    <t>America/New_York</t>
  </si>
  <si>
    <t>timeZoneShortName</t>
  </si>
  <si>
    <t>EST</t>
  </si>
  <si>
    <t>uuid</t>
  </si>
  <si>
    <t>cbf275de-3fc7-3baa-b402-2df34de7643f</t>
  </si>
  <si>
    <t>messageBoardId</t>
  </si>
  <si>
    <t>finmb_650355034</t>
  </si>
  <si>
    <t>gmtOffSetMilliseconds</t>
  </si>
  <si>
    <t>currentPrice</t>
  </si>
  <si>
    <t>targetHighPrice</t>
  </si>
  <si>
    <t>targetLowPrice</t>
  </si>
  <si>
    <t>targetMeanPrice</t>
  </si>
  <si>
    <t>targetMedianPrice</t>
  </si>
  <si>
    <t>recommendationKey</t>
  </si>
  <si>
    <t>none</t>
  </si>
  <si>
    <t>numberOfAnalystOpinions</t>
  </si>
  <si>
    <t>totalCash</t>
  </si>
  <si>
    <t>totalCashPerShare</t>
  </si>
  <si>
    <t>ebitda</t>
  </si>
  <si>
    <t>totalDebt</t>
  </si>
  <si>
    <t>quickRatio</t>
  </si>
  <si>
    <t>currentRatio</t>
  </si>
  <si>
    <t>debtToEquity</t>
  </si>
  <si>
    <t>returnOnAssets</t>
  </si>
  <si>
    <t>returnOnEquity</t>
  </si>
  <si>
    <t>freeCashflow</t>
  </si>
  <si>
    <t>operatingCashflow</t>
  </si>
  <si>
    <t>financialCurrency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</si>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</sst>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6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u/>
      <sz val="11.0"/>
      <color theme="10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5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hyperlink" Target="https://aerovatetx.com/" TargetMode="External"/><Relationship Id="rId2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>
        <v>2.61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</v>
      </c>
      <c r="B5" s="1">
        <v>-56.85978139799983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8</v>
      </c>
      <c r="B6" s="1" t="s">
        <v>9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</v>
      </c>
      <c r="B8" s="1">
        <v>7.3720752E7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</v>
      </c>
      <c r="B9" s="1">
        <v>2.788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</v>
      </c>
      <c r="B10" s="1">
        <v>-5.483871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</v>
      </c>
      <c r="B11" s="1" t="s">
        <v>16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17</v>
      </c>
      <c r="B1" s="1">
        <v>2019.0</v>
      </c>
      <c r="C1" s="1">
        <v>2020.0</v>
      </c>
      <c r="D1" s="1">
        <v>2021.0</v>
      </c>
      <c r="E1" s="1">
        <v>2022.0</v>
      </c>
      <c r="F1" s="1">
        <v>2023.0</v>
      </c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18</v>
      </c>
      <c r="B2" s="1">
        <v>-3.0</v>
      </c>
      <c r="C2" s="1">
        <v>-9.0</v>
      </c>
      <c r="D2" s="1">
        <v>-22.0</v>
      </c>
      <c r="E2" s="1">
        <v>-51.0</v>
      </c>
      <c r="F2" s="1">
        <v>-75.0</v>
      </c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19</v>
      </c>
      <c r="B3" s="1">
        <v>0.0</v>
      </c>
      <c r="C3" s="1">
        <v>0.0</v>
      </c>
      <c r="D3" s="1">
        <v>1.0</v>
      </c>
      <c r="E3" s="1">
        <v>6.0</v>
      </c>
      <c r="F3" s="1">
        <v>9.0</v>
      </c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20</v>
      </c>
      <c r="B4" s="1">
        <v>0.0</v>
      </c>
      <c r="C4" s="1">
        <v>0.0</v>
      </c>
      <c r="D4" s="1">
        <v>1.0</v>
      </c>
      <c r="E4" s="1">
        <v>6.0</v>
      </c>
      <c r="F4" s="1">
        <v>9.0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21</v>
      </c>
      <c r="B5" s="1">
        <v>0.0</v>
      </c>
      <c r="C5" s="1">
        <v>0.0</v>
      </c>
      <c r="D5" s="1">
        <v>1.0</v>
      </c>
      <c r="E5" s="1">
        <v>-91.0</v>
      </c>
      <c r="F5" s="1">
        <v>-3.0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22</v>
      </c>
      <c r="B6" s="1">
        <v>0.0</v>
      </c>
      <c r="C6" s="1">
        <v>5.0</v>
      </c>
      <c r="D6" s="1">
        <v>2.0</v>
      </c>
      <c r="E6" s="1">
        <v>5.0</v>
      </c>
      <c r="F6" s="1">
        <v>11.0</v>
      </c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23</v>
      </c>
      <c r="B7" s="1">
        <v>0.0</v>
      </c>
      <c r="C7" s="1">
        <v>71.0</v>
      </c>
      <c r="D7" s="1">
        <v>0.0</v>
      </c>
      <c r="E7" s="1">
        <v>0.0</v>
      </c>
      <c r="F7" s="1">
        <v>0.0</v>
      </c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24</v>
      </c>
      <c r="B8" s="1">
        <v>43.0</v>
      </c>
      <c r="C8" s="1">
        <v>3.0</v>
      </c>
      <c r="D8" s="1">
        <v>60.0</v>
      </c>
      <c r="E8" s="1">
        <v>1.0</v>
      </c>
      <c r="F8" s="1">
        <v>-16.0</v>
      </c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25</v>
      </c>
      <c r="B9" s="1">
        <v>11.0</v>
      </c>
      <c r="C9" s="1">
        <v>93.0</v>
      </c>
      <c r="D9" s="1">
        <v>-7.0</v>
      </c>
      <c r="E9" s="1">
        <v>6.0</v>
      </c>
      <c r="F9" s="1">
        <v>9.0</v>
      </c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26</v>
      </c>
      <c r="B10" s="1">
        <v>-2.0</v>
      </c>
      <c r="C10" s="1">
        <v>-7.0</v>
      </c>
      <c r="D10" s="1">
        <v>-27.0</v>
      </c>
      <c r="E10" s="1">
        <v>-39.0</v>
      </c>
      <c r="F10" s="1">
        <v>-56.0</v>
      </c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27</v>
      </c>
      <c r="B11" s="1">
        <v>0.0</v>
      </c>
      <c r="C11" s="1">
        <v>0.0</v>
      </c>
      <c r="D11" s="1">
        <v>-18.0</v>
      </c>
      <c r="E11" s="1">
        <v>-19.0</v>
      </c>
      <c r="F11" s="1">
        <v>-14.0</v>
      </c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28</v>
      </c>
      <c r="B12" s="1">
        <v>0.0</v>
      </c>
      <c r="C12" s="1">
        <v>0.0</v>
      </c>
      <c r="D12" s="1">
        <v>-113.0</v>
      </c>
      <c r="E12" s="1">
        <v>7.0</v>
      </c>
      <c r="F12" s="1">
        <v>12.0</v>
      </c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29</v>
      </c>
      <c r="B13" s="1">
        <v>0.0</v>
      </c>
      <c r="C13" s="1">
        <v>0.0</v>
      </c>
      <c r="D13" s="1">
        <v>-113.0</v>
      </c>
      <c r="E13" s="1">
        <v>6.0</v>
      </c>
      <c r="F13" s="1">
        <v>11.0</v>
      </c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30</v>
      </c>
      <c r="B14" s="1">
        <v>2.0</v>
      </c>
      <c r="C14" s="1">
        <v>2.0</v>
      </c>
      <c r="D14" s="1">
        <v>0.0</v>
      </c>
      <c r="E14" s="1">
        <v>0.0</v>
      </c>
      <c r="F14" s="1">
        <v>0.0</v>
      </c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31</v>
      </c>
      <c r="B15" s="1">
        <v>2.0</v>
      </c>
      <c r="C15" s="1">
        <v>2.0</v>
      </c>
      <c r="D15" s="1">
        <v>0.0</v>
      </c>
      <c r="E15" s="1">
        <v>0.0</v>
      </c>
      <c r="F15" s="1">
        <v>0.0</v>
      </c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32</v>
      </c>
      <c r="B16" s="1">
        <v>0.0</v>
      </c>
      <c r="C16" s="1">
        <v>0.0</v>
      </c>
      <c r="D16" s="1">
        <v>127.0</v>
      </c>
      <c r="E16" s="1">
        <v>76.0</v>
      </c>
      <c r="F16" s="1">
        <v>46.0</v>
      </c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33</v>
      </c>
      <c r="B17" s="1">
        <v>0.0</v>
      </c>
      <c r="C17" s="1">
        <v>6.0</v>
      </c>
      <c r="D17" s="1">
        <v>63.0</v>
      </c>
      <c r="E17" s="1">
        <v>0.0</v>
      </c>
      <c r="F17" s="1">
        <v>0.0</v>
      </c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34</v>
      </c>
      <c r="B18" s="1">
        <v>0.0</v>
      </c>
      <c r="C18" s="1">
        <v>0.0</v>
      </c>
      <c r="D18" s="1">
        <v>0.0</v>
      </c>
      <c r="E18" s="1">
        <v>-37.0</v>
      </c>
      <c r="F18" s="1">
        <v>-23.0</v>
      </c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35</v>
      </c>
      <c r="B19" s="1">
        <v>2.0</v>
      </c>
      <c r="C19" s="1">
        <v>8.0</v>
      </c>
      <c r="D19" s="1">
        <v>190.0</v>
      </c>
      <c r="E19" s="1">
        <v>39.0</v>
      </c>
      <c r="F19" s="1">
        <v>46.0</v>
      </c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36</v>
      </c>
      <c r="B20" s="1">
        <v>-28.0</v>
      </c>
      <c r="C20" s="1">
        <v>1.0</v>
      </c>
      <c r="D20" s="1">
        <v>49.0</v>
      </c>
      <c r="E20" s="1">
        <v>-31.0</v>
      </c>
      <c r="F20" s="1">
        <v>1.0</v>
      </c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37</v>
      </c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38</v>
      </c>
      <c r="B22" s="1">
        <v>0.0</v>
      </c>
      <c r="C22" s="1">
        <v>-4.0</v>
      </c>
      <c r="D22" s="1">
        <v>-18.0</v>
      </c>
      <c r="E22" s="1">
        <v>-18.0</v>
      </c>
      <c r="F22" s="1">
        <v>-28.0</v>
      </c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39</v>
      </c>
      <c r="B23" s="1">
        <v>0.0</v>
      </c>
      <c r="C23" s="1">
        <v>-4.0</v>
      </c>
      <c r="D23" s="1">
        <v>-18.0</v>
      </c>
      <c r="E23" s="1">
        <v>-18.0</v>
      </c>
      <c r="F23" s="1">
        <v>-28.0</v>
      </c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40</v>
      </c>
      <c r="B24" s="1">
        <v>0.0</v>
      </c>
      <c r="C24" s="1">
        <v>-1.0</v>
      </c>
      <c r="D24" s="1">
        <v>6.0</v>
      </c>
      <c r="E24" s="1">
        <v>-9.0</v>
      </c>
      <c r="F24" s="1">
        <v>-10.0</v>
      </c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41</v>
      </c>
      <c r="B25" s="1">
        <v>2.0</v>
      </c>
      <c r="C25" s="1">
        <v>2.0</v>
      </c>
      <c r="D25" s="1">
        <v>0.0</v>
      </c>
      <c r="E25" s="1">
        <v>0.0</v>
      </c>
      <c r="F25" s="1">
        <v>0.0</v>
      </c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17</v>
      </c>
      <c r="B1" s="1">
        <v>2019.0</v>
      </c>
      <c r="C1" s="1">
        <v>2020.0</v>
      </c>
      <c r="D1" s="1">
        <v>2021.0</v>
      </c>
      <c r="E1" s="1">
        <v>2022.0</v>
      </c>
      <c r="F1" s="1">
        <v>2023.0</v>
      </c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42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43</v>
      </c>
      <c r="B3" s="1">
        <v>3.0</v>
      </c>
      <c r="C3" s="1">
        <v>4.0</v>
      </c>
      <c r="D3" s="1">
        <v>54.0</v>
      </c>
      <c r="E3" s="1">
        <v>22.0</v>
      </c>
      <c r="F3" s="1">
        <v>23.0</v>
      </c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44</v>
      </c>
      <c r="B4" s="1">
        <v>0.0</v>
      </c>
      <c r="C4" s="1">
        <v>0.0</v>
      </c>
      <c r="D4" s="1">
        <v>113.0</v>
      </c>
      <c r="E4" s="1">
        <v>107.0</v>
      </c>
      <c r="F4" s="1">
        <v>98.0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45</v>
      </c>
      <c r="B5" s="1">
        <v>3.0</v>
      </c>
      <c r="C5" s="1">
        <v>4.0</v>
      </c>
      <c r="D5" s="1">
        <v>167.0</v>
      </c>
      <c r="E5" s="1">
        <v>129.0</v>
      </c>
      <c r="F5" s="1">
        <v>122.0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46</v>
      </c>
      <c r="B6" s="1">
        <v>0.0</v>
      </c>
      <c r="C6" s="1">
        <v>10.0</v>
      </c>
      <c r="D6" s="1">
        <v>6.0</v>
      </c>
      <c r="E6" s="1">
        <v>1.0</v>
      </c>
      <c r="F6" s="1">
        <v>1.0</v>
      </c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47</v>
      </c>
      <c r="B7" s="1">
        <v>0.0</v>
      </c>
      <c r="C7" s="1">
        <v>0.0</v>
      </c>
      <c r="D7" s="1">
        <v>24.0</v>
      </c>
      <c r="E7" s="1">
        <v>29.0</v>
      </c>
      <c r="F7" s="1">
        <v>25.0</v>
      </c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48</v>
      </c>
      <c r="B8" s="1">
        <v>3.0</v>
      </c>
      <c r="C8" s="1">
        <v>4.0</v>
      </c>
      <c r="D8" s="1">
        <v>174.0</v>
      </c>
      <c r="E8" s="1">
        <v>131.0</v>
      </c>
      <c r="F8" s="1">
        <v>124.0</v>
      </c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49</v>
      </c>
      <c r="B9" s="1">
        <v>0.0</v>
      </c>
      <c r="C9" s="1">
        <v>4.0</v>
      </c>
      <c r="D9" s="1">
        <v>0.0</v>
      </c>
      <c r="E9" s="1">
        <v>0.0</v>
      </c>
      <c r="F9" s="1">
        <v>0.0</v>
      </c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50</v>
      </c>
      <c r="B10" s="1">
        <v>0.0</v>
      </c>
      <c r="C10" s="1">
        <v>0.0</v>
      </c>
      <c r="D10" s="1">
        <v>0.0</v>
      </c>
      <c r="E10" s="1">
        <v>0.0</v>
      </c>
      <c r="F10" s="1">
        <v>0.0</v>
      </c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51</v>
      </c>
      <c r="B11" s="1">
        <v>0.0</v>
      </c>
      <c r="C11" s="1">
        <v>3.0</v>
      </c>
      <c r="D11" s="1">
        <v>72.0</v>
      </c>
      <c r="E11" s="1">
        <v>1.0</v>
      </c>
      <c r="F11" s="1">
        <v>90.0</v>
      </c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52</v>
      </c>
      <c r="B12" s="1">
        <v>0.0</v>
      </c>
      <c r="C12" s="1">
        <v>0.0</v>
      </c>
      <c r="D12" s="1">
        <v>30.0</v>
      </c>
      <c r="E12" s="1">
        <v>2.0</v>
      </c>
      <c r="F12" s="1">
        <v>2.0</v>
      </c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53</v>
      </c>
      <c r="B13" s="1">
        <v>3.0</v>
      </c>
      <c r="C13" s="1">
        <v>4.0</v>
      </c>
      <c r="D13" s="1">
        <v>175.0</v>
      </c>
      <c r="E13" s="1">
        <v>135.0</v>
      </c>
      <c r="F13" s="1">
        <v>127.0</v>
      </c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54</v>
      </c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55</v>
      </c>
      <c r="B15" s="1">
        <v>54.0</v>
      </c>
      <c r="C15" s="1">
        <v>61.0</v>
      </c>
      <c r="D15" s="1">
        <v>1.0</v>
      </c>
      <c r="E15" s="1">
        <v>2.0</v>
      </c>
      <c r="F15" s="1">
        <v>2.0</v>
      </c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56</v>
      </c>
      <c r="B16" s="1">
        <v>11.0</v>
      </c>
      <c r="C16" s="1">
        <v>1.0</v>
      </c>
      <c r="D16" s="1">
        <v>1.0</v>
      </c>
      <c r="E16" s="1">
        <v>4.0</v>
      </c>
      <c r="F16" s="1">
        <v>13.0</v>
      </c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57</v>
      </c>
      <c r="B17" s="1">
        <v>0.0</v>
      </c>
      <c r="C17" s="1">
        <v>0.0</v>
      </c>
      <c r="D17" s="1">
        <v>19.0</v>
      </c>
      <c r="E17" s="1">
        <v>38.0</v>
      </c>
      <c r="F17" s="1">
        <v>42.0</v>
      </c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58</v>
      </c>
      <c r="B18" s="1">
        <v>0.0</v>
      </c>
      <c r="C18" s="1">
        <v>1.0</v>
      </c>
      <c r="D18" s="1">
        <v>14.0</v>
      </c>
      <c r="E18" s="1">
        <v>38.0</v>
      </c>
      <c r="F18" s="1">
        <v>1.0</v>
      </c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59</v>
      </c>
      <c r="B19" s="1">
        <v>65.0</v>
      </c>
      <c r="C19" s="1">
        <v>1.0</v>
      </c>
      <c r="D19" s="1">
        <v>2.0</v>
      </c>
      <c r="E19" s="1">
        <v>7.0</v>
      </c>
      <c r="F19" s="1">
        <v>17.0</v>
      </c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60</v>
      </c>
      <c r="B20" s="1">
        <v>2.0</v>
      </c>
      <c r="C20" s="1">
        <v>0.0</v>
      </c>
      <c r="D20" s="1">
        <v>0.0</v>
      </c>
      <c r="E20" s="1">
        <v>0.0</v>
      </c>
      <c r="F20" s="1">
        <v>0.0</v>
      </c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61</v>
      </c>
      <c r="B21" s="1">
        <v>0.0</v>
      </c>
      <c r="C21" s="1">
        <v>0.0</v>
      </c>
      <c r="D21" s="1">
        <v>38.0</v>
      </c>
      <c r="E21" s="1">
        <v>70.0</v>
      </c>
      <c r="F21" s="1">
        <v>25.0</v>
      </c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62</v>
      </c>
      <c r="B22" s="1">
        <v>0.0</v>
      </c>
      <c r="C22" s="1">
        <v>0.0</v>
      </c>
      <c r="D22" s="1">
        <v>1.0</v>
      </c>
      <c r="E22" s="1">
        <v>7.0</v>
      </c>
      <c r="F22" s="1">
        <v>7.0</v>
      </c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63</v>
      </c>
      <c r="B23" s="1">
        <v>3.0</v>
      </c>
      <c r="C23" s="1">
        <v>1.0</v>
      </c>
      <c r="D23" s="1">
        <v>2.0</v>
      </c>
      <c r="E23" s="1">
        <v>8.0</v>
      </c>
      <c r="F23" s="1">
        <v>17.0</v>
      </c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64</v>
      </c>
      <c r="B24" s="1">
        <v>4.0</v>
      </c>
      <c r="C24" s="1">
        <v>16.0</v>
      </c>
      <c r="D24" s="1">
        <v>0.0</v>
      </c>
      <c r="E24" s="1">
        <v>0.0</v>
      </c>
      <c r="F24" s="1">
        <v>0.0</v>
      </c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65</v>
      </c>
      <c r="B25" s="1">
        <v>4.0</v>
      </c>
      <c r="C25" s="1">
        <v>16.0</v>
      </c>
      <c r="D25" s="1">
        <v>0.0</v>
      </c>
      <c r="E25" s="1">
        <v>0.0</v>
      </c>
      <c r="F25" s="1">
        <v>0.0</v>
      </c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66</v>
      </c>
      <c r="B26" s="1">
        <v>0.0</v>
      </c>
      <c r="C26" s="1">
        <v>0.0</v>
      </c>
      <c r="D26" s="1">
        <v>0.0</v>
      </c>
      <c r="E26" s="1">
        <v>0.0</v>
      </c>
      <c r="F26" s="1">
        <v>0.0</v>
      </c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67</v>
      </c>
      <c r="B27" s="1">
        <v>0.0</v>
      </c>
      <c r="C27" s="1">
        <v>6.0</v>
      </c>
      <c r="D27" s="1">
        <v>209.0</v>
      </c>
      <c r="E27" s="1">
        <v>215.0</v>
      </c>
      <c r="F27" s="1">
        <v>273.0</v>
      </c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68</v>
      </c>
      <c r="B28" s="1">
        <v>-3.0</v>
      </c>
      <c r="C28" s="1">
        <v>-13.0</v>
      </c>
      <c r="D28" s="1">
        <v>-36.0</v>
      </c>
      <c r="E28" s="1">
        <v>-87.0</v>
      </c>
      <c r="F28" s="1">
        <v>-163.0</v>
      </c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69</v>
      </c>
      <c r="B29" s="1">
        <v>0.0</v>
      </c>
      <c r="C29" s="1">
        <v>0.0</v>
      </c>
      <c r="D29" s="1">
        <v>-5.0</v>
      </c>
      <c r="E29" s="1">
        <v>-46.0</v>
      </c>
      <c r="F29" s="1">
        <v>23.0</v>
      </c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70</v>
      </c>
      <c r="B30" s="1">
        <v>-3.0</v>
      </c>
      <c r="C30" s="1">
        <v>-13.0</v>
      </c>
      <c r="D30" s="1">
        <v>172.0</v>
      </c>
      <c r="E30" s="1">
        <v>127.0</v>
      </c>
      <c r="F30" s="1">
        <v>109.0</v>
      </c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71</v>
      </c>
      <c r="B31" s="1">
        <v>35.0</v>
      </c>
      <c r="C31" s="1">
        <v>2.0</v>
      </c>
      <c r="D31" s="1">
        <v>172.0</v>
      </c>
      <c r="E31" s="1">
        <v>127.0</v>
      </c>
      <c r="F31" s="1">
        <v>109.0</v>
      </c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72</v>
      </c>
      <c r="B32" s="1">
        <v>3.0</v>
      </c>
      <c r="C32" s="1">
        <v>4.0</v>
      </c>
      <c r="D32" s="1">
        <v>175.0</v>
      </c>
      <c r="E32" s="1">
        <v>135.0</v>
      </c>
      <c r="F32" s="1">
        <v>127.0</v>
      </c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37</v>
      </c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73</v>
      </c>
      <c r="B34" s="1">
        <v>24.0</v>
      </c>
      <c r="C34" s="1">
        <v>24.0</v>
      </c>
      <c r="D34" s="1">
        <v>24.0</v>
      </c>
      <c r="E34" s="1">
        <v>24.0</v>
      </c>
      <c r="F34" s="1">
        <v>27.0</v>
      </c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74</v>
      </c>
      <c r="B35" s="1">
        <v>24.0</v>
      </c>
      <c r="C35" s="1">
        <v>24.0</v>
      </c>
      <c r="D35" s="1">
        <v>24.0</v>
      </c>
      <c r="E35" s="1">
        <v>24.0</v>
      </c>
      <c r="F35" s="1">
        <v>27.0</v>
      </c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75</v>
      </c>
      <c r="B36" s="1" t="s">
        <v>76</v>
      </c>
      <c r="C36" s="1" t="s">
        <v>77</v>
      </c>
      <c r="D36" s="1" t="s">
        <v>78</v>
      </c>
      <c r="E36" s="1" t="s">
        <v>79</v>
      </c>
      <c r="F36" s="1" t="s">
        <v>80</v>
      </c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81</v>
      </c>
      <c r="B37" s="1">
        <v>-3.0</v>
      </c>
      <c r="C37" s="1">
        <v>-13.0</v>
      </c>
      <c r="D37" s="1">
        <v>172.0</v>
      </c>
      <c r="E37" s="1">
        <v>127.0</v>
      </c>
      <c r="F37" s="1">
        <v>109.0</v>
      </c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82</v>
      </c>
      <c r="B38" s="1" t="s">
        <v>76</v>
      </c>
      <c r="C38" s="1" t="s">
        <v>77</v>
      </c>
      <c r="D38" s="1" t="s">
        <v>78</v>
      </c>
      <c r="E38" s="1" t="s">
        <v>79</v>
      </c>
      <c r="F38" s="1" t="s">
        <v>80</v>
      </c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83</v>
      </c>
      <c r="B39" s="1">
        <v>2.0</v>
      </c>
      <c r="C39" s="1" t="s">
        <v>84</v>
      </c>
      <c r="D39" s="1">
        <v>57.0</v>
      </c>
      <c r="E39" s="1">
        <v>1.0</v>
      </c>
      <c r="F39" s="1">
        <v>67.0</v>
      </c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85</v>
      </c>
      <c r="B40" s="1">
        <v>-1.0</v>
      </c>
      <c r="C40" s="1">
        <v>-4.0</v>
      </c>
      <c r="D40" s="1">
        <v>-167.0</v>
      </c>
      <c r="E40" s="1">
        <v>-128.0</v>
      </c>
      <c r="F40" s="1">
        <v>-122.0</v>
      </c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86</v>
      </c>
      <c r="B41" s="1">
        <v>0.0</v>
      </c>
      <c r="C41" s="1">
        <v>0.0</v>
      </c>
      <c r="D41" s="1">
        <v>54.0</v>
      </c>
      <c r="E41" s="1">
        <v>3.0</v>
      </c>
      <c r="F41" s="1">
        <v>3.0</v>
      </c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87</v>
      </c>
      <c r="B42" s="1">
        <v>0.0</v>
      </c>
      <c r="C42" s="1">
        <v>3.0</v>
      </c>
      <c r="D42" s="1">
        <v>3.0</v>
      </c>
      <c r="E42" s="1">
        <v>3.0</v>
      </c>
      <c r="F42" s="1">
        <v>3.0</v>
      </c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88</v>
      </c>
      <c r="B43" s="1">
        <v>0.0</v>
      </c>
      <c r="C43" s="1">
        <v>4.0</v>
      </c>
      <c r="D43" s="1">
        <v>0.0</v>
      </c>
      <c r="E43" s="1">
        <v>0.0</v>
      </c>
      <c r="F43" s="1">
        <v>0.0</v>
      </c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89</v>
      </c>
      <c r="B44" s="1">
        <v>0.0</v>
      </c>
      <c r="C44" s="1">
        <v>0.0</v>
      </c>
      <c r="D44" s="1">
        <v>16.0</v>
      </c>
      <c r="E44" s="1">
        <v>43.0</v>
      </c>
      <c r="F44" s="1">
        <v>51.0</v>
      </c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17</v>
      </c>
      <c r="B1" s="1">
        <v>2019.0</v>
      </c>
      <c r="C1" s="1">
        <v>2020.0</v>
      </c>
      <c r="D1" s="1">
        <v>2021.0</v>
      </c>
      <c r="E1" s="1">
        <v>2022.0</v>
      </c>
      <c r="F1" s="1">
        <v>2023.0</v>
      </c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90</v>
      </c>
      <c r="B2" s="1">
        <v>21.0</v>
      </c>
      <c r="C2" s="1">
        <v>94.0</v>
      </c>
      <c r="D2" s="1">
        <v>8.0</v>
      </c>
      <c r="E2" s="1">
        <v>14.0</v>
      </c>
      <c r="F2" s="1">
        <v>17.0</v>
      </c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91</v>
      </c>
      <c r="B3" s="1">
        <v>3.0</v>
      </c>
      <c r="C3" s="1">
        <v>7.0</v>
      </c>
      <c r="D3" s="1">
        <v>14.0</v>
      </c>
      <c r="E3" s="1">
        <v>38.0</v>
      </c>
      <c r="F3" s="1">
        <v>64.0</v>
      </c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92</v>
      </c>
      <c r="B4" s="1">
        <v>3.0</v>
      </c>
      <c r="C4" s="1">
        <v>8.0</v>
      </c>
      <c r="D4" s="1">
        <v>23.0</v>
      </c>
      <c r="E4" s="1">
        <v>53.0</v>
      </c>
      <c r="F4" s="1">
        <v>81.0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93</v>
      </c>
      <c r="B5" s="1">
        <v>-3.0</v>
      </c>
      <c r="C5" s="1">
        <v>-8.0</v>
      </c>
      <c r="D5" s="1">
        <v>-23.0</v>
      </c>
      <c r="E5" s="1">
        <v>-53.0</v>
      </c>
      <c r="F5" s="1">
        <v>-81.0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94</v>
      </c>
      <c r="B6" s="1">
        <v>0.0</v>
      </c>
      <c r="C6" s="1">
        <v>-7.0</v>
      </c>
      <c r="D6" s="1">
        <v>0.0</v>
      </c>
      <c r="E6" s="1">
        <v>0.0</v>
      </c>
      <c r="F6" s="1">
        <v>0.0</v>
      </c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95</v>
      </c>
      <c r="B7" s="1">
        <v>0.0</v>
      </c>
      <c r="C7" s="1">
        <v>0.0</v>
      </c>
      <c r="D7" s="1">
        <v>6.0</v>
      </c>
      <c r="E7" s="1">
        <v>1.0</v>
      </c>
      <c r="F7" s="1">
        <v>5.0</v>
      </c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96</v>
      </c>
      <c r="B8" s="1">
        <v>0.0</v>
      </c>
      <c r="C8" s="1">
        <v>-7.0</v>
      </c>
      <c r="D8" s="1">
        <v>6.0</v>
      </c>
      <c r="E8" s="1">
        <v>1.0</v>
      </c>
      <c r="F8" s="1">
        <v>5.0</v>
      </c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97</v>
      </c>
      <c r="B9" s="1">
        <v>0.0</v>
      </c>
      <c r="C9" s="1">
        <v>0.0</v>
      </c>
      <c r="D9" s="1">
        <v>0.0</v>
      </c>
      <c r="E9" s="1">
        <v>-7.0</v>
      </c>
      <c r="F9" s="1">
        <v>0.0</v>
      </c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98</v>
      </c>
      <c r="B10" s="1">
        <v>-3.0</v>
      </c>
      <c r="C10" s="1">
        <v>-8.0</v>
      </c>
      <c r="D10" s="1">
        <v>-22.0</v>
      </c>
      <c r="E10" s="1">
        <v>-51.0</v>
      </c>
      <c r="F10" s="1">
        <v>-75.0</v>
      </c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99</v>
      </c>
      <c r="B11" s="1">
        <v>0.0</v>
      </c>
      <c r="C11" s="1">
        <v>-64.0</v>
      </c>
      <c r="D11" s="1">
        <v>0.0</v>
      </c>
      <c r="E11" s="1">
        <v>0.0</v>
      </c>
      <c r="F11" s="1">
        <v>0.0</v>
      </c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100</v>
      </c>
      <c r="B12" s="1">
        <v>-3.0</v>
      </c>
      <c r="C12" s="1">
        <v>-9.0</v>
      </c>
      <c r="D12" s="1">
        <v>-22.0</v>
      </c>
      <c r="E12" s="1">
        <v>-51.0</v>
      </c>
      <c r="F12" s="1">
        <v>-75.0</v>
      </c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101</v>
      </c>
      <c r="B13" s="1">
        <v>0.0</v>
      </c>
      <c r="C13" s="1">
        <v>0.0</v>
      </c>
      <c r="D13" s="1">
        <v>0.0</v>
      </c>
      <c r="E13" s="1">
        <v>2.0</v>
      </c>
      <c r="F13" s="1">
        <v>5.0</v>
      </c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102</v>
      </c>
      <c r="B14" s="1">
        <v>-3.0</v>
      </c>
      <c r="C14" s="1">
        <v>-9.0</v>
      </c>
      <c r="D14" s="1">
        <v>-22.0</v>
      </c>
      <c r="E14" s="1">
        <v>-51.0</v>
      </c>
      <c r="F14" s="1">
        <v>-75.0</v>
      </c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103</v>
      </c>
      <c r="B15" s="1">
        <v>-3.0</v>
      </c>
      <c r="C15" s="1">
        <v>-9.0</v>
      </c>
      <c r="D15" s="1">
        <v>-22.0</v>
      </c>
      <c r="E15" s="1">
        <v>-51.0</v>
      </c>
      <c r="F15" s="1">
        <v>-75.0</v>
      </c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104</v>
      </c>
      <c r="B16" s="1">
        <v>-3.0</v>
      </c>
      <c r="C16" s="1">
        <v>-9.0</v>
      </c>
      <c r="D16" s="1">
        <v>-22.0</v>
      </c>
      <c r="E16" s="1">
        <v>-51.0</v>
      </c>
      <c r="F16" s="1">
        <v>-75.0</v>
      </c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105</v>
      </c>
      <c r="B17" s="1">
        <v>0.0</v>
      </c>
      <c r="C17" s="1">
        <v>15.0</v>
      </c>
      <c r="D17" s="1">
        <v>2.0</v>
      </c>
      <c r="E17" s="1">
        <v>0.0</v>
      </c>
      <c r="F17" s="1">
        <v>0.0</v>
      </c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106</v>
      </c>
      <c r="B18" s="1">
        <v>-3.0</v>
      </c>
      <c r="C18" s="1">
        <v>-9.0</v>
      </c>
      <c r="D18" s="1">
        <v>-22.0</v>
      </c>
      <c r="E18" s="1">
        <v>-51.0</v>
      </c>
      <c r="F18" s="1">
        <v>-75.0</v>
      </c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107</v>
      </c>
      <c r="B19" s="1">
        <v>-3.0</v>
      </c>
      <c r="C19" s="1">
        <v>-9.0</v>
      </c>
      <c r="D19" s="1">
        <v>-22.0</v>
      </c>
      <c r="E19" s="1">
        <v>-51.0</v>
      </c>
      <c r="F19" s="1">
        <v>-75.0</v>
      </c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108</v>
      </c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109</v>
      </c>
      <c r="B21" s="1" t="s">
        <v>110</v>
      </c>
      <c r="C21" s="1" t="s">
        <v>111</v>
      </c>
      <c r="D21" s="1" t="s">
        <v>112</v>
      </c>
      <c r="E21" s="1" t="s">
        <v>113</v>
      </c>
      <c r="F21" s="1" t="s">
        <v>114</v>
      </c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115</v>
      </c>
      <c r="B22" s="1" t="s">
        <v>110</v>
      </c>
      <c r="C22" s="1" t="s">
        <v>111</v>
      </c>
      <c r="D22" s="1" t="s">
        <v>112</v>
      </c>
      <c r="E22" s="1" t="s">
        <v>113</v>
      </c>
      <c r="F22" s="1" t="s">
        <v>114</v>
      </c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116</v>
      </c>
      <c r="B23" s="1">
        <v>24.0</v>
      </c>
      <c r="C23" s="1">
        <v>24.0</v>
      </c>
      <c r="D23" s="1">
        <v>12.0</v>
      </c>
      <c r="E23" s="1">
        <v>24.0</v>
      </c>
      <c r="F23" s="1">
        <v>26.0</v>
      </c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117</v>
      </c>
      <c r="B24" s="1" t="s">
        <v>110</v>
      </c>
      <c r="C24" s="1" t="s">
        <v>111</v>
      </c>
      <c r="D24" s="1" t="s">
        <v>112</v>
      </c>
      <c r="E24" s="1" t="s">
        <v>113</v>
      </c>
      <c r="F24" s="1" t="s">
        <v>114</v>
      </c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118</v>
      </c>
      <c r="B25" s="1" t="s">
        <v>110</v>
      </c>
      <c r="C25" s="1" t="s">
        <v>111</v>
      </c>
      <c r="D25" s="1" t="s">
        <v>112</v>
      </c>
      <c r="E25" s="1" t="s">
        <v>113</v>
      </c>
      <c r="F25" s="1" t="s">
        <v>114</v>
      </c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119</v>
      </c>
      <c r="B26" s="1">
        <v>24.0</v>
      </c>
      <c r="C26" s="1">
        <v>24.0</v>
      </c>
      <c r="D26" s="1">
        <v>12.0</v>
      </c>
      <c r="E26" s="1">
        <v>24.0</v>
      </c>
      <c r="F26" s="1">
        <v>26.0</v>
      </c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120</v>
      </c>
      <c r="B27" s="1" t="s">
        <v>121</v>
      </c>
      <c r="C27" s="1" t="s">
        <v>122</v>
      </c>
      <c r="D27" s="1" t="s">
        <v>123</v>
      </c>
      <c r="E27" s="1" t="s">
        <v>124</v>
      </c>
      <c r="F27" s="1" t="s">
        <v>125</v>
      </c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126</v>
      </c>
      <c r="B28" s="1" t="s">
        <v>121</v>
      </c>
      <c r="C28" s="1" t="s">
        <v>122</v>
      </c>
      <c r="D28" s="1" t="s">
        <v>123</v>
      </c>
      <c r="E28" s="1" t="s">
        <v>124</v>
      </c>
      <c r="F28" s="1" t="s">
        <v>125</v>
      </c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37</v>
      </c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127</v>
      </c>
      <c r="B30" s="1">
        <v>0.0</v>
      </c>
      <c r="C30" s="1">
        <v>-8.0</v>
      </c>
      <c r="D30" s="1">
        <v>-23.0</v>
      </c>
      <c r="E30" s="1">
        <v>-53.0</v>
      </c>
      <c r="F30" s="1">
        <v>-81.0</v>
      </c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128</v>
      </c>
      <c r="B31" s="1">
        <v>-3.0</v>
      </c>
      <c r="C31" s="1">
        <v>-8.0</v>
      </c>
      <c r="D31" s="1">
        <v>-23.0</v>
      </c>
      <c r="E31" s="1">
        <v>-53.0</v>
      </c>
      <c r="F31" s="1">
        <v>-81.0</v>
      </c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129</v>
      </c>
      <c r="B32" s="1">
        <v>-3.0</v>
      </c>
      <c r="C32" s="1">
        <v>-8.0</v>
      </c>
      <c r="D32" s="1">
        <v>-23.0</v>
      </c>
      <c r="E32" s="1">
        <v>-53.0</v>
      </c>
      <c r="F32" s="1">
        <v>-81.0</v>
      </c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130</v>
      </c>
      <c r="B33" s="1">
        <v>0.0</v>
      </c>
      <c r="C33" s="1">
        <v>0.0</v>
      </c>
      <c r="D33" s="1">
        <v>-22.0</v>
      </c>
      <c r="E33" s="1">
        <v>-52.0</v>
      </c>
      <c r="F33" s="1">
        <v>-80.0</v>
      </c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131</v>
      </c>
      <c r="B34" s="1" t="s">
        <v>132</v>
      </c>
      <c r="C34" s="1">
        <v>0.0</v>
      </c>
      <c r="D34" s="1" t="s">
        <v>133</v>
      </c>
      <c r="E34" s="1" t="s">
        <v>134</v>
      </c>
      <c r="F34" s="1" t="s">
        <v>135</v>
      </c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136</v>
      </c>
      <c r="B35" s="1">
        <v>-2.0</v>
      </c>
      <c r="C35" s="1">
        <v>-5.0</v>
      </c>
      <c r="D35" s="1">
        <v>-14.0</v>
      </c>
      <c r="E35" s="1">
        <v>-32.0</v>
      </c>
      <c r="F35" s="1">
        <v>-47.0</v>
      </c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137</v>
      </c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138</v>
      </c>
      <c r="B37" s="1">
        <v>21.0</v>
      </c>
      <c r="C37" s="1">
        <v>94.0</v>
      </c>
      <c r="D37" s="1">
        <v>8.0</v>
      </c>
      <c r="E37" s="1">
        <v>14.0</v>
      </c>
      <c r="F37" s="1">
        <v>17.0</v>
      </c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139</v>
      </c>
      <c r="B38" s="1">
        <v>3.0</v>
      </c>
      <c r="C38" s="1">
        <v>7.0</v>
      </c>
      <c r="D38" s="1">
        <v>14.0</v>
      </c>
      <c r="E38" s="1">
        <v>38.0</v>
      </c>
      <c r="F38" s="1">
        <v>64.0</v>
      </c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140</v>
      </c>
      <c r="B39" s="1">
        <v>0.0</v>
      </c>
      <c r="C39" s="1">
        <v>0.0</v>
      </c>
      <c r="D39" s="1">
        <v>6.0</v>
      </c>
      <c r="E39" s="1">
        <v>40.0</v>
      </c>
      <c r="F39" s="1">
        <v>40.0</v>
      </c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141</v>
      </c>
      <c r="B40" s="1">
        <v>0.0</v>
      </c>
      <c r="C40" s="1">
        <v>3.0</v>
      </c>
      <c r="D40" s="1">
        <v>37.0</v>
      </c>
      <c r="E40" s="1">
        <v>2.0</v>
      </c>
      <c r="F40" s="1">
        <v>6.0</v>
      </c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142</v>
      </c>
      <c r="B41" s="1">
        <v>0.0</v>
      </c>
      <c r="C41" s="1">
        <v>2.0</v>
      </c>
      <c r="D41" s="1">
        <v>1.0</v>
      </c>
      <c r="E41" s="1">
        <v>3.0</v>
      </c>
      <c r="F41" s="1">
        <v>5.0</v>
      </c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143</v>
      </c>
      <c r="B42" s="1">
        <v>0.0</v>
      </c>
      <c r="C42" s="1">
        <v>5.0</v>
      </c>
      <c r="D42" s="1">
        <v>2.0</v>
      </c>
      <c r="E42" s="1">
        <v>5.0</v>
      </c>
      <c r="F42" s="1">
        <v>11.0</v>
      </c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17</v>
      </c>
      <c r="B1" s="1">
        <v>2019.0</v>
      </c>
      <c r="C1" s="1">
        <v>2020.0</v>
      </c>
      <c r="D1" s="1">
        <v>2021.0</v>
      </c>
      <c r="E1" s="1">
        <v>2022.0</v>
      </c>
      <c r="F1" s="1">
        <v>2023.0</v>
      </c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144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145</v>
      </c>
      <c r="B3" s="1">
        <v>0.0</v>
      </c>
      <c r="C3" s="1" t="s">
        <v>146</v>
      </c>
      <c r="D3" s="1" t="s">
        <v>147</v>
      </c>
      <c r="E3" s="1" t="s">
        <v>148</v>
      </c>
      <c r="F3" s="1" t="s">
        <v>149</v>
      </c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150</v>
      </c>
      <c r="B4" s="1">
        <v>0.0</v>
      </c>
      <c r="C4" s="1" t="s">
        <v>151</v>
      </c>
      <c r="D4" s="1" t="s">
        <v>152</v>
      </c>
      <c r="E4" s="1" t="s">
        <v>153</v>
      </c>
      <c r="F4" s="1" t="s">
        <v>154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155</v>
      </c>
      <c r="B5" s="1">
        <v>0.0</v>
      </c>
      <c r="C5" s="1" t="s">
        <v>156</v>
      </c>
      <c r="D5" s="1" t="s">
        <v>157</v>
      </c>
      <c r="E5" s="1" t="s">
        <v>158</v>
      </c>
      <c r="F5" s="1" t="s">
        <v>159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160</v>
      </c>
      <c r="B6" s="1">
        <v>0.0</v>
      </c>
      <c r="C6" s="1" t="s">
        <v>161</v>
      </c>
      <c r="D6" s="1" t="s">
        <v>162</v>
      </c>
      <c r="E6" s="1" t="s">
        <v>158</v>
      </c>
      <c r="F6" s="1" t="s">
        <v>159</v>
      </c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163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164</v>
      </c>
      <c r="B8" s="1" t="s">
        <v>165</v>
      </c>
      <c r="C8" s="1" t="s">
        <v>166</v>
      </c>
      <c r="D8" s="1" t="s">
        <v>167</v>
      </c>
      <c r="E8" s="1" t="s">
        <v>168</v>
      </c>
      <c r="F8" s="1" t="s">
        <v>169</v>
      </c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170</v>
      </c>
      <c r="B9" s="1" t="s">
        <v>165</v>
      </c>
      <c r="C9" s="1" t="s">
        <v>171</v>
      </c>
      <c r="D9" s="1" t="s">
        <v>172</v>
      </c>
      <c r="E9" s="1" t="s">
        <v>173</v>
      </c>
      <c r="F9" s="1" t="s">
        <v>174</v>
      </c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175</v>
      </c>
      <c r="B10" s="1" t="s">
        <v>176</v>
      </c>
      <c r="C10" s="1" t="s">
        <v>177</v>
      </c>
      <c r="D10" s="1" t="s">
        <v>178</v>
      </c>
      <c r="E10" s="1" t="s">
        <v>179</v>
      </c>
      <c r="F10" s="1" t="s">
        <v>180</v>
      </c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181</v>
      </c>
      <c r="B11" s="2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182</v>
      </c>
      <c r="B12" s="1" t="s">
        <v>183</v>
      </c>
      <c r="C12" s="1">
        <v>0.0</v>
      </c>
      <c r="D12" s="1" t="s">
        <v>184</v>
      </c>
      <c r="E12" s="1" t="s">
        <v>185</v>
      </c>
      <c r="F12" s="1" t="s">
        <v>186</v>
      </c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187</v>
      </c>
      <c r="B13" s="1" t="s">
        <v>188</v>
      </c>
      <c r="C13" s="1">
        <v>0.0</v>
      </c>
      <c r="D13" s="1" t="s">
        <v>184</v>
      </c>
      <c r="E13" s="1" t="s">
        <v>189</v>
      </c>
      <c r="F13" s="1" t="s">
        <v>190</v>
      </c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191</v>
      </c>
      <c r="B14" s="1" t="s">
        <v>183</v>
      </c>
      <c r="C14" s="1">
        <v>0.0</v>
      </c>
      <c r="D14" s="1" t="s">
        <v>192</v>
      </c>
      <c r="E14" s="1" t="s">
        <v>193</v>
      </c>
      <c r="F14" s="1" t="s">
        <v>194</v>
      </c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195</v>
      </c>
      <c r="B15" s="1" t="s">
        <v>188</v>
      </c>
      <c r="C15" s="1">
        <v>0.0</v>
      </c>
      <c r="D15" s="1" t="s">
        <v>192</v>
      </c>
      <c r="E15" s="1" t="s">
        <v>196</v>
      </c>
      <c r="F15" s="1" t="s">
        <v>194</v>
      </c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197</v>
      </c>
      <c r="B16" s="1" t="s">
        <v>198</v>
      </c>
      <c r="C16" s="1" t="s">
        <v>199</v>
      </c>
      <c r="D16" s="1" t="s">
        <v>200</v>
      </c>
      <c r="E16" s="1" t="s">
        <v>201</v>
      </c>
      <c r="F16" s="1" t="s">
        <v>202</v>
      </c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203</v>
      </c>
      <c r="B17" s="1">
        <v>0.0</v>
      </c>
      <c r="C17" s="1" t="s">
        <v>204</v>
      </c>
      <c r="D17" s="1">
        <v>0.0</v>
      </c>
      <c r="E17" s="1">
        <v>0.0</v>
      </c>
      <c r="F17" s="1">
        <v>0.0</v>
      </c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205</v>
      </c>
      <c r="B18" s="1">
        <v>0.0</v>
      </c>
      <c r="C18" s="1" t="s">
        <v>206</v>
      </c>
      <c r="D18" s="1">
        <v>0.0</v>
      </c>
      <c r="E18" s="1">
        <v>0.0</v>
      </c>
      <c r="F18" s="1">
        <v>0.0</v>
      </c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207</v>
      </c>
      <c r="B19" s="1">
        <v>0.0</v>
      </c>
      <c r="C19" s="1" t="s">
        <v>206</v>
      </c>
      <c r="D19" s="1">
        <v>0.0</v>
      </c>
      <c r="E19" s="1">
        <v>0.0</v>
      </c>
      <c r="F19" s="1">
        <v>0.0</v>
      </c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208</v>
      </c>
      <c r="B20" s="1">
        <v>0.0</v>
      </c>
      <c r="C20" s="1">
        <v>0.0</v>
      </c>
      <c r="D20" s="1" t="s">
        <v>132</v>
      </c>
      <c r="E20" s="1" t="s">
        <v>209</v>
      </c>
      <c r="F20" s="1" t="s">
        <v>133</v>
      </c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210</v>
      </c>
      <c r="B21" s="1">
        <v>0.0</v>
      </c>
      <c r="C21" s="1" t="s">
        <v>211</v>
      </c>
      <c r="D21" s="1" t="s">
        <v>212</v>
      </c>
      <c r="E21" s="1" t="s">
        <v>213</v>
      </c>
      <c r="F21" s="1" t="s">
        <v>214</v>
      </c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215</v>
      </c>
      <c r="B22" s="1">
        <v>0.0</v>
      </c>
      <c r="C22" s="1">
        <v>0.0</v>
      </c>
      <c r="D22" s="1" t="s">
        <v>209</v>
      </c>
      <c r="E22" s="1" t="s">
        <v>209</v>
      </c>
      <c r="F22" s="1" t="s">
        <v>133</v>
      </c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216</v>
      </c>
      <c r="B23" s="1">
        <v>0.0</v>
      </c>
      <c r="C23" s="1" t="s">
        <v>211</v>
      </c>
      <c r="D23" s="1" t="s">
        <v>217</v>
      </c>
      <c r="E23" s="1" t="s">
        <v>218</v>
      </c>
      <c r="F23" s="1" t="s">
        <v>214</v>
      </c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219</v>
      </c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220</v>
      </c>
      <c r="B25" s="1">
        <v>0.0</v>
      </c>
      <c r="C25" s="1">
        <v>0.0</v>
      </c>
      <c r="D25" s="1" t="s">
        <v>221</v>
      </c>
      <c r="E25" s="1" t="s">
        <v>222</v>
      </c>
      <c r="F25" s="1" t="s">
        <v>223</v>
      </c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224</v>
      </c>
      <c r="B26" s="1">
        <v>0.0</v>
      </c>
      <c r="C26" s="1" t="s">
        <v>225</v>
      </c>
      <c r="D26" s="1" t="s">
        <v>226</v>
      </c>
      <c r="E26" s="1" t="s">
        <v>227</v>
      </c>
      <c r="F26" s="1" t="s">
        <v>228</v>
      </c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229</v>
      </c>
      <c r="B27" s="1">
        <v>0.0</v>
      </c>
      <c r="C27" s="1" t="s">
        <v>225</v>
      </c>
      <c r="D27" s="1" t="s">
        <v>226</v>
      </c>
      <c r="E27" s="1" t="s">
        <v>227</v>
      </c>
      <c r="F27" s="1" t="s">
        <v>228</v>
      </c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230</v>
      </c>
      <c r="B28" s="1">
        <v>0.0</v>
      </c>
      <c r="C28" s="1" t="s">
        <v>231</v>
      </c>
      <c r="D28" s="1" t="s">
        <v>232</v>
      </c>
      <c r="E28" s="1" t="s">
        <v>233</v>
      </c>
      <c r="F28" s="1" t="s">
        <v>234</v>
      </c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235</v>
      </c>
      <c r="B29" s="1">
        <v>0.0</v>
      </c>
      <c r="C29" s="1" t="s">
        <v>231</v>
      </c>
      <c r="D29" s="1" t="s">
        <v>232</v>
      </c>
      <c r="E29" s="1" t="s">
        <v>233</v>
      </c>
      <c r="F29" s="1" t="s">
        <v>234</v>
      </c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236</v>
      </c>
      <c r="B30" s="1">
        <v>0.0</v>
      </c>
      <c r="C30" s="1" t="s">
        <v>237</v>
      </c>
      <c r="D30" s="1" t="s">
        <v>238</v>
      </c>
      <c r="E30" s="1" t="s">
        <v>239</v>
      </c>
      <c r="F30" s="1" t="s">
        <v>240</v>
      </c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241</v>
      </c>
      <c r="B31" s="1">
        <v>0.0</v>
      </c>
      <c r="C31" s="1" t="s">
        <v>242</v>
      </c>
      <c r="D31" s="1" t="s">
        <v>243</v>
      </c>
      <c r="E31" s="1" t="s">
        <v>244</v>
      </c>
      <c r="F31" s="1" t="s">
        <v>245</v>
      </c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246</v>
      </c>
      <c r="B32" s="1">
        <v>0.0</v>
      </c>
      <c r="C32" s="1">
        <v>0.0</v>
      </c>
      <c r="D32" s="1">
        <v>0.0</v>
      </c>
      <c r="E32" s="1" t="s">
        <v>247</v>
      </c>
      <c r="F32" s="1" t="s">
        <v>248</v>
      </c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249</v>
      </c>
      <c r="B33" s="1">
        <v>0.0</v>
      </c>
      <c r="C33" s="1" t="s">
        <v>250</v>
      </c>
      <c r="D33" s="1">
        <v>0.0</v>
      </c>
      <c r="E33" s="1" t="s">
        <v>251</v>
      </c>
      <c r="F33" s="1" t="s">
        <v>252</v>
      </c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253</v>
      </c>
      <c r="B34" s="1">
        <v>0.0</v>
      </c>
      <c r="C34" s="1" t="s">
        <v>254</v>
      </c>
      <c r="D34" s="1">
        <v>0.0</v>
      </c>
      <c r="E34" s="1" t="s">
        <v>255</v>
      </c>
      <c r="F34" s="1" t="s">
        <v>256</v>
      </c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257</v>
      </c>
      <c r="B35" s="1">
        <v>0.0</v>
      </c>
      <c r="C35" s="1" t="s">
        <v>254</v>
      </c>
      <c r="D35" s="1">
        <v>0.0</v>
      </c>
      <c r="E35" s="1" t="s">
        <v>255</v>
      </c>
      <c r="F35" s="1" t="s">
        <v>256</v>
      </c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258</v>
      </c>
      <c r="B36" s="1">
        <v>0.0</v>
      </c>
      <c r="C36" s="1" t="s">
        <v>259</v>
      </c>
      <c r="D36" s="1" t="s">
        <v>260</v>
      </c>
      <c r="E36" s="1" t="s">
        <v>261</v>
      </c>
      <c r="F36" s="1" t="s">
        <v>262</v>
      </c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263</v>
      </c>
      <c r="B37" s="1">
        <v>0.0</v>
      </c>
      <c r="C37" s="1">
        <v>0.0</v>
      </c>
      <c r="D37" s="1">
        <v>0.0</v>
      </c>
      <c r="E37" s="1" t="s">
        <v>264</v>
      </c>
      <c r="F37" s="1" t="s">
        <v>265</v>
      </c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266</v>
      </c>
      <c r="B38" s="1">
        <v>0.0</v>
      </c>
      <c r="C38" s="1">
        <v>0.0</v>
      </c>
      <c r="D38" s="1" t="s">
        <v>267</v>
      </c>
      <c r="E38" s="1" t="s">
        <v>268</v>
      </c>
      <c r="F38" s="1" t="s">
        <v>269</v>
      </c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270</v>
      </c>
      <c r="B39" s="1">
        <v>0.0</v>
      </c>
      <c r="C39" s="1">
        <v>0.0</v>
      </c>
      <c r="D39" s="1" t="s">
        <v>271</v>
      </c>
      <c r="E39" s="1" t="s">
        <v>268</v>
      </c>
      <c r="F39" s="1" t="s">
        <v>269</v>
      </c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272</v>
      </c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273</v>
      </c>
      <c r="B41" s="1">
        <v>0.0</v>
      </c>
      <c r="C41" s="1">
        <v>0.0</v>
      </c>
      <c r="D41" s="1">
        <v>0.0</v>
      </c>
      <c r="E41" s="1" t="s">
        <v>274</v>
      </c>
      <c r="F41" s="1">
        <v>88.0</v>
      </c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275</v>
      </c>
      <c r="B42" s="1">
        <v>0.0</v>
      </c>
      <c r="C42" s="1">
        <v>0.0</v>
      </c>
      <c r="D42" s="1" t="s">
        <v>276</v>
      </c>
      <c r="E42" s="1" t="s">
        <v>277</v>
      </c>
      <c r="F42" s="1" t="s">
        <v>278</v>
      </c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279</v>
      </c>
      <c r="B43" s="1">
        <v>0.0</v>
      </c>
      <c r="C43" s="1">
        <v>0.0</v>
      </c>
      <c r="D43" s="1" t="s">
        <v>276</v>
      </c>
      <c r="E43" s="1" t="s">
        <v>277</v>
      </c>
      <c r="F43" s="1" t="s">
        <v>278</v>
      </c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280</v>
      </c>
      <c r="B44" s="1">
        <v>0.0</v>
      </c>
      <c r="C44" s="1">
        <v>0.0</v>
      </c>
      <c r="D44" s="1" t="s">
        <v>281</v>
      </c>
      <c r="E44" s="1" t="s">
        <v>282</v>
      </c>
      <c r="F44" s="1" t="s">
        <v>283</v>
      </c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284</v>
      </c>
      <c r="B45" s="1">
        <v>0.0</v>
      </c>
      <c r="C45" s="1">
        <v>0.0</v>
      </c>
      <c r="D45" s="1" t="s">
        <v>281</v>
      </c>
      <c r="E45" s="1" t="s">
        <v>282</v>
      </c>
      <c r="F45" s="1" t="s">
        <v>283</v>
      </c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285</v>
      </c>
      <c r="B46" s="1">
        <v>0.0</v>
      </c>
      <c r="C46" s="1">
        <v>0.0</v>
      </c>
      <c r="D46" s="1" t="s">
        <v>286</v>
      </c>
      <c r="E46" s="1" t="s">
        <v>287</v>
      </c>
      <c r="F46" s="1" t="s">
        <v>288</v>
      </c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289</v>
      </c>
      <c r="B47" s="1">
        <v>0.0</v>
      </c>
      <c r="C47" s="1">
        <v>0.0</v>
      </c>
      <c r="D47" s="1" t="s">
        <v>290</v>
      </c>
      <c r="E47" s="1" t="s">
        <v>291</v>
      </c>
      <c r="F47" s="1" t="s">
        <v>292</v>
      </c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293</v>
      </c>
      <c r="B48" s="1">
        <v>0.0</v>
      </c>
      <c r="C48" s="1">
        <v>0.0</v>
      </c>
      <c r="D48" s="1">
        <v>0.0</v>
      </c>
      <c r="E48" s="1" t="s">
        <v>294</v>
      </c>
      <c r="F48" s="1" t="s">
        <v>295</v>
      </c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296</v>
      </c>
      <c r="B49" s="1">
        <v>0.0</v>
      </c>
      <c r="C49" s="1">
        <v>0.0</v>
      </c>
      <c r="D49" s="1" t="s">
        <v>297</v>
      </c>
      <c r="E49" s="1" t="s">
        <v>298</v>
      </c>
      <c r="F49" s="1" t="s">
        <v>299</v>
      </c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300</v>
      </c>
      <c r="B50" s="1">
        <v>0.0</v>
      </c>
      <c r="C50" s="1">
        <v>0.0</v>
      </c>
      <c r="D50" s="1" t="s">
        <v>301</v>
      </c>
      <c r="E50" s="1" t="s">
        <v>302</v>
      </c>
      <c r="F50" s="1" t="s">
        <v>303</v>
      </c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304</v>
      </c>
      <c r="B51" s="1">
        <v>0.0</v>
      </c>
      <c r="C51" s="1">
        <v>0.0</v>
      </c>
      <c r="D51" s="1" t="s">
        <v>301</v>
      </c>
      <c r="E51" s="1" t="s">
        <v>302</v>
      </c>
      <c r="F51" s="1" t="s">
        <v>303</v>
      </c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305</v>
      </c>
      <c r="B52" s="1">
        <v>0.0</v>
      </c>
      <c r="C52" s="1">
        <v>0.0</v>
      </c>
      <c r="D52" s="1" t="s">
        <v>306</v>
      </c>
      <c r="E52" s="1" t="s">
        <v>307</v>
      </c>
      <c r="F52" s="1" t="s">
        <v>308</v>
      </c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309</v>
      </c>
      <c r="B53" s="1">
        <v>0.0</v>
      </c>
      <c r="C53" s="1">
        <v>0.0</v>
      </c>
      <c r="D53" s="1">
        <v>0.0</v>
      </c>
      <c r="E53" s="1">
        <v>0.0</v>
      </c>
      <c r="F53" s="1" t="s">
        <v>310</v>
      </c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311</v>
      </c>
      <c r="B54" s="1">
        <v>0.0</v>
      </c>
      <c r="C54" s="1">
        <v>0.0</v>
      </c>
      <c r="D54" s="1">
        <v>0.0</v>
      </c>
      <c r="E54" s="1" t="s">
        <v>312</v>
      </c>
      <c r="F54" s="1" t="s">
        <v>313</v>
      </c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314</v>
      </c>
      <c r="B55" s="1">
        <v>0.0</v>
      </c>
      <c r="C55" s="1">
        <v>0.0</v>
      </c>
      <c r="D55" s="1">
        <v>0.0</v>
      </c>
      <c r="E55" s="1" t="s">
        <v>315</v>
      </c>
      <c r="F55" s="1" t="s">
        <v>313</v>
      </c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316</v>
      </c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317</v>
      </c>
      <c r="B57" s="1">
        <v>0.0</v>
      </c>
      <c r="C57" s="1">
        <v>0.0</v>
      </c>
      <c r="D57" s="1">
        <v>0.0</v>
      </c>
      <c r="E57" s="1">
        <v>0.0</v>
      </c>
      <c r="F57" s="1" t="s">
        <v>318</v>
      </c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319</v>
      </c>
      <c r="B58" s="1">
        <v>0.0</v>
      </c>
      <c r="C58" s="1">
        <v>0.0</v>
      </c>
      <c r="D58" s="1">
        <v>0.0</v>
      </c>
      <c r="E58" s="1" t="s">
        <v>320</v>
      </c>
      <c r="F58" s="1" t="s">
        <v>321</v>
      </c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322</v>
      </c>
      <c r="B59" s="1">
        <v>0.0</v>
      </c>
      <c r="C59" s="1">
        <v>0.0</v>
      </c>
      <c r="D59" s="1">
        <v>0.0</v>
      </c>
      <c r="E59" s="1" t="s">
        <v>320</v>
      </c>
      <c r="F59" s="1" t="s">
        <v>321</v>
      </c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323</v>
      </c>
      <c r="B60" s="1">
        <v>0.0</v>
      </c>
      <c r="C60" s="1">
        <v>0.0</v>
      </c>
      <c r="D60" s="1">
        <v>0.0</v>
      </c>
      <c r="E60" s="1" t="s">
        <v>324</v>
      </c>
      <c r="F60" s="1" t="s">
        <v>325</v>
      </c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326</v>
      </c>
      <c r="B61" s="1">
        <v>0.0</v>
      </c>
      <c r="C61" s="1">
        <v>0.0</v>
      </c>
      <c r="D61" s="1">
        <v>0.0</v>
      </c>
      <c r="E61" s="1" t="s">
        <v>324</v>
      </c>
      <c r="F61" s="1" t="s">
        <v>325</v>
      </c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327</v>
      </c>
      <c r="B62" s="1">
        <v>0.0</v>
      </c>
      <c r="C62" s="1">
        <v>0.0</v>
      </c>
      <c r="D62" s="1">
        <v>0.0</v>
      </c>
      <c r="E62" s="1" t="s">
        <v>328</v>
      </c>
      <c r="F62" s="1" t="s">
        <v>329</v>
      </c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330</v>
      </c>
      <c r="B63" s="1">
        <v>0.0</v>
      </c>
      <c r="C63" s="1">
        <v>0.0</v>
      </c>
      <c r="D63" s="1">
        <v>0.0</v>
      </c>
      <c r="E63" s="1" t="s">
        <v>331</v>
      </c>
      <c r="F63" s="1" t="s">
        <v>332</v>
      </c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333</v>
      </c>
      <c r="B64" s="1">
        <v>0.0</v>
      </c>
      <c r="C64" s="1">
        <v>0.0</v>
      </c>
      <c r="D64" s="1">
        <v>0.0</v>
      </c>
      <c r="E64" s="1">
        <v>0.0</v>
      </c>
      <c r="F64" s="1" t="s">
        <v>334</v>
      </c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335</v>
      </c>
      <c r="B65" s="1">
        <v>0.0</v>
      </c>
      <c r="C65" s="1">
        <v>0.0</v>
      </c>
      <c r="D65" s="1">
        <v>0.0</v>
      </c>
      <c r="E65" s="1" t="s">
        <v>336</v>
      </c>
      <c r="F65" s="1" t="s">
        <v>337</v>
      </c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338</v>
      </c>
      <c r="B66" s="1">
        <v>0.0</v>
      </c>
      <c r="C66" s="1">
        <v>0.0</v>
      </c>
      <c r="D66" s="1">
        <v>0.0</v>
      </c>
      <c r="E66" s="1" t="s">
        <v>339</v>
      </c>
      <c r="F66" s="1" t="s">
        <v>340</v>
      </c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341</v>
      </c>
      <c r="B67" s="1">
        <v>0.0</v>
      </c>
      <c r="C67" s="1">
        <v>0.0</v>
      </c>
      <c r="D67" s="1">
        <v>0.0</v>
      </c>
      <c r="E67" s="1" t="s">
        <v>339</v>
      </c>
      <c r="F67" s="1" t="s">
        <v>340</v>
      </c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342</v>
      </c>
      <c r="B68" s="1">
        <v>0.0</v>
      </c>
      <c r="C68" s="1">
        <v>0.0</v>
      </c>
      <c r="D68" s="1">
        <v>0.0</v>
      </c>
      <c r="E68" s="1" t="s">
        <v>343</v>
      </c>
      <c r="F68" s="1" t="s">
        <v>344</v>
      </c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345</v>
      </c>
      <c r="B69" s="1">
        <v>0.0</v>
      </c>
      <c r="C69" s="1">
        <v>0.0</v>
      </c>
      <c r="D69" s="1">
        <v>0.0</v>
      </c>
      <c r="E69" s="1">
        <v>0.0</v>
      </c>
      <c r="F69" s="1" t="s">
        <v>346</v>
      </c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347</v>
      </c>
      <c r="B70" s="1">
        <v>0.0</v>
      </c>
      <c r="C70" s="1">
        <v>0.0</v>
      </c>
      <c r="D70" s="1">
        <v>0.0</v>
      </c>
      <c r="E70" s="1">
        <v>0.0</v>
      </c>
      <c r="F70" s="1" t="s">
        <v>348</v>
      </c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7" width="9.14"/>
  </cols>
  <sheetData>
    <row r="1">
      <c r="A1" s="1" t="s">
        <v>17</v>
      </c>
      <c r="B1" s="1" t="s">
        <v>349</v>
      </c>
      <c r="C1" s="1" t="s">
        <v>350</v>
      </c>
      <c r="D1" s="1" t="s">
        <v>351</v>
      </c>
      <c r="E1" s="1" t="s">
        <v>352</v>
      </c>
      <c r="F1" s="1" t="s">
        <v>353</v>
      </c>
      <c r="G1" s="1" t="s">
        <v>354</v>
      </c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355</v>
      </c>
      <c r="B2" s="1" t="s">
        <v>356</v>
      </c>
      <c r="C2" s="1" t="s">
        <v>357</v>
      </c>
      <c r="D2" s="1" t="s">
        <v>358</v>
      </c>
      <c r="E2" s="1" t="s">
        <v>359</v>
      </c>
      <c r="F2" s="1" t="s">
        <v>359</v>
      </c>
      <c r="G2" s="1" t="s">
        <v>360</v>
      </c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361</v>
      </c>
      <c r="B3" s="1" t="s">
        <v>360</v>
      </c>
      <c r="C3" s="1" t="s">
        <v>362</v>
      </c>
      <c r="D3" s="1" t="s">
        <v>363</v>
      </c>
      <c r="E3" s="1" t="s">
        <v>364</v>
      </c>
      <c r="F3" s="1" t="s">
        <v>365</v>
      </c>
      <c r="G3" s="1" t="s">
        <v>360</v>
      </c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366</v>
      </c>
      <c r="B4" s="1" t="s">
        <v>367</v>
      </c>
      <c r="C4" s="1" t="s">
        <v>368</v>
      </c>
      <c r="D4" s="1" t="s">
        <v>369</v>
      </c>
      <c r="E4" s="1" t="s">
        <v>359</v>
      </c>
      <c r="F4" s="1" t="s">
        <v>359</v>
      </c>
      <c r="G4" s="1" t="s">
        <v>359</v>
      </c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361</v>
      </c>
      <c r="B5" s="1" t="s">
        <v>360</v>
      </c>
      <c r="C5" s="1" t="s">
        <v>370</v>
      </c>
      <c r="D5" s="1" t="s">
        <v>371</v>
      </c>
      <c r="E5" s="1" t="s">
        <v>372</v>
      </c>
      <c r="F5" s="1" t="s">
        <v>365</v>
      </c>
      <c r="G5" s="1" t="s">
        <v>365</v>
      </c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373</v>
      </c>
      <c r="B6" s="1" t="s">
        <v>374</v>
      </c>
      <c r="C6" s="1" t="s">
        <v>375</v>
      </c>
      <c r="D6" s="1" t="s">
        <v>376</v>
      </c>
      <c r="E6" s="1" t="s">
        <v>377</v>
      </c>
      <c r="F6" s="1" t="s">
        <v>378</v>
      </c>
      <c r="G6" s="1" t="s">
        <v>379</v>
      </c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380</v>
      </c>
      <c r="B7" s="1" t="s">
        <v>360</v>
      </c>
      <c r="C7" s="1" t="s">
        <v>360</v>
      </c>
      <c r="D7" s="1" t="s">
        <v>360</v>
      </c>
      <c r="E7" s="1" t="s">
        <v>360</v>
      </c>
      <c r="F7" s="1" t="s">
        <v>360</v>
      </c>
      <c r="G7" s="1" t="s">
        <v>360</v>
      </c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381</v>
      </c>
      <c r="B8" s="1" t="s">
        <v>382</v>
      </c>
      <c r="C8" s="1" t="s">
        <v>383</v>
      </c>
      <c r="D8" s="1" t="s">
        <v>384</v>
      </c>
      <c r="E8" s="1" t="s">
        <v>385</v>
      </c>
      <c r="F8" s="1" t="s">
        <v>386</v>
      </c>
      <c r="G8" s="1" t="s">
        <v>382</v>
      </c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387</v>
      </c>
      <c r="B9" s="1" t="s">
        <v>360</v>
      </c>
      <c r="C9" s="1" t="s">
        <v>360</v>
      </c>
      <c r="D9" s="1" t="s">
        <v>360</v>
      </c>
      <c r="E9" s="1" t="s">
        <v>360</v>
      </c>
      <c r="F9" s="1" t="s">
        <v>360</v>
      </c>
      <c r="G9" s="1" t="s">
        <v>360</v>
      </c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388</v>
      </c>
      <c r="B10" s="1" t="s">
        <v>360</v>
      </c>
      <c r="C10" s="1" t="s">
        <v>360</v>
      </c>
      <c r="D10" s="1" t="s">
        <v>360</v>
      </c>
      <c r="E10" s="1" t="s">
        <v>360</v>
      </c>
      <c r="F10" s="1" t="s">
        <v>360</v>
      </c>
      <c r="G10" s="1" t="s">
        <v>360</v>
      </c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389</v>
      </c>
      <c r="B11" s="1" t="s">
        <v>360</v>
      </c>
      <c r="C11" s="1" t="s">
        <v>390</v>
      </c>
      <c r="D11" s="1" t="s">
        <v>360</v>
      </c>
      <c r="E11" s="1" t="s">
        <v>360</v>
      </c>
      <c r="F11" s="1" t="s">
        <v>360</v>
      </c>
      <c r="G11" s="1" t="s">
        <v>360</v>
      </c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391</v>
      </c>
      <c r="B12" s="1" t="s">
        <v>392</v>
      </c>
      <c r="C12" s="1" t="s">
        <v>392</v>
      </c>
      <c r="D12" s="1" t="s">
        <v>392</v>
      </c>
      <c r="E12" s="1" t="s">
        <v>393</v>
      </c>
      <c r="F12" s="1" t="s">
        <v>394</v>
      </c>
      <c r="G12" s="1" t="s">
        <v>395</v>
      </c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396</v>
      </c>
      <c r="B13" s="1" t="s">
        <v>397</v>
      </c>
      <c r="C13" s="1" t="s">
        <v>398</v>
      </c>
      <c r="D13" s="1" t="s">
        <v>399</v>
      </c>
      <c r="E13" s="1" t="s">
        <v>360</v>
      </c>
      <c r="F13" s="1" t="s">
        <v>360</v>
      </c>
      <c r="G13" s="1" t="s">
        <v>360</v>
      </c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400</v>
      </c>
      <c r="B14" s="1" t="s">
        <v>401</v>
      </c>
      <c r="C14" s="1" t="s">
        <v>401</v>
      </c>
      <c r="D14" s="1" t="s">
        <v>401</v>
      </c>
      <c r="E14" s="1" t="s">
        <v>360</v>
      </c>
      <c r="F14" s="1" t="s">
        <v>360</v>
      </c>
      <c r="G14" s="1" t="s">
        <v>360</v>
      </c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402</v>
      </c>
      <c r="B15" s="1" t="s">
        <v>360</v>
      </c>
      <c r="C15" s="1" t="s">
        <v>360</v>
      </c>
      <c r="D15" s="1" t="s">
        <v>360</v>
      </c>
      <c r="E15" s="1" t="s">
        <v>360</v>
      </c>
      <c r="F15" s="1" t="s">
        <v>360</v>
      </c>
      <c r="G15" s="1" t="s">
        <v>360</v>
      </c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403</v>
      </c>
      <c r="B16" s="1" t="s">
        <v>360</v>
      </c>
      <c r="C16" s="1" t="s">
        <v>360</v>
      </c>
      <c r="D16" s="1" t="s">
        <v>360</v>
      </c>
      <c r="E16" s="1" t="s">
        <v>360</v>
      </c>
      <c r="F16" s="1" t="s">
        <v>360</v>
      </c>
      <c r="G16" s="1" t="s">
        <v>360</v>
      </c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404</v>
      </c>
      <c r="B17" s="1" t="s">
        <v>112</v>
      </c>
      <c r="C17" s="1" t="s">
        <v>113</v>
      </c>
      <c r="D17" s="1" t="s">
        <v>114</v>
      </c>
      <c r="E17" s="1" t="s">
        <v>405</v>
      </c>
      <c r="F17" s="1" t="s">
        <v>406</v>
      </c>
      <c r="G17" s="1" t="s">
        <v>407</v>
      </c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408</v>
      </c>
      <c r="B18" s="1" t="s">
        <v>360</v>
      </c>
      <c r="C18" s="1" t="s">
        <v>360</v>
      </c>
      <c r="D18" s="1" t="s">
        <v>360</v>
      </c>
      <c r="E18" s="1" t="s">
        <v>360</v>
      </c>
      <c r="F18" s="1" t="s">
        <v>360</v>
      </c>
      <c r="G18" s="1" t="s">
        <v>360</v>
      </c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409</v>
      </c>
      <c r="B19" s="1" t="s">
        <v>360</v>
      </c>
      <c r="C19" s="1" t="s">
        <v>360</v>
      </c>
      <c r="D19" s="1" t="s">
        <v>360</v>
      </c>
      <c r="E19" s="1" t="s">
        <v>360</v>
      </c>
      <c r="F19" s="1" t="s">
        <v>360</v>
      </c>
      <c r="G19" s="1" t="s">
        <v>360</v>
      </c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127</v>
      </c>
      <c r="B20" s="1" t="s">
        <v>360</v>
      </c>
      <c r="C20" s="1" t="s">
        <v>410</v>
      </c>
      <c r="D20" s="1" t="s">
        <v>360</v>
      </c>
      <c r="E20" s="1" t="s">
        <v>360</v>
      </c>
      <c r="F20" s="1" t="s">
        <v>360</v>
      </c>
      <c r="G20" s="1" t="s">
        <v>360</v>
      </c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411</v>
      </c>
      <c r="B21" s="1" t="s">
        <v>412</v>
      </c>
      <c r="C21" s="1" t="s">
        <v>413</v>
      </c>
      <c r="D21" s="1" t="s">
        <v>414</v>
      </c>
      <c r="E21" s="1" t="s">
        <v>415</v>
      </c>
      <c r="F21" s="1" t="s">
        <v>416</v>
      </c>
      <c r="G21" s="1" t="s">
        <v>417</v>
      </c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418</v>
      </c>
      <c r="B22" s="1" t="s">
        <v>419</v>
      </c>
      <c r="C22" s="1" t="s">
        <v>420</v>
      </c>
      <c r="D22" s="1" t="s">
        <v>421</v>
      </c>
      <c r="E22" s="1" t="s">
        <v>422</v>
      </c>
      <c r="F22" s="1" t="s">
        <v>423</v>
      </c>
      <c r="G22" s="1" t="s">
        <v>424</v>
      </c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85</v>
      </c>
      <c r="B23" s="1" t="s">
        <v>425</v>
      </c>
      <c r="C23" s="1" t="s">
        <v>426</v>
      </c>
      <c r="D23" s="1" t="s">
        <v>427</v>
      </c>
      <c r="E23" s="1" t="s">
        <v>360</v>
      </c>
      <c r="F23" s="1" t="s">
        <v>360</v>
      </c>
      <c r="G23" s="1" t="s">
        <v>360</v>
      </c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428</v>
      </c>
      <c r="B24" s="1" t="s">
        <v>429</v>
      </c>
      <c r="C24" s="1" t="s">
        <v>430</v>
      </c>
      <c r="D24" s="1" t="s">
        <v>431</v>
      </c>
      <c r="E24" s="1" t="s">
        <v>432</v>
      </c>
      <c r="F24" s="1" t="s">
        <v>432</v>
      </c>
      <c r="G24" s="1" t="s">
        <v>432</v>
      </c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433</v>
      </c>
      <c r="B25" s="1" t="s">
        <v>434</v>
      </c>
      <c r="C25" s="1" t="s">
        <v>435</v>
      </c>
      <c r="D25" s="1" t="s">
        <v>436</v>
      </c>
      <c r="E25" s="1" t="s">
        <v>437</v>
      </c>
      <c r="F25" s="1" t="s">
        <v>437</v>
      </c>
      <c r="G25" s="1" t="s">
        <v>360</v>
      </c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438</v>
      </c>
      <c r="B26" s="1" t="s">
        <v>439</v>
      </c>
      <c r="C26" s="1" t="s">
        <v>440</v>
      </c>
      <c r="D26" s="1" t="s">
        <v>441</v>
      </c>
      <c r="E26" s="1" t="s">
        <v>360</v>
      </c>
      <c r="F26" s="1" t="s">
        <v>360</v>
      </c>
      <c r="G26" s="1" t="s">
        <v>360</v>
      </c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442</v>
      </c>
      <c r="B2" s="1" t="s">
        <v>443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3" t="s">
        <v>444</v>
      </c>
      <c r="B3" s="1" t="s">
        <v>445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446</v>
      </c>
      <c r="B4" s="1" t="s">
        <v>447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448</v>
      </c>
      <c r="B5" s="1" t="s">
        <v>449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 t="s">
        <v>450</v>
      </c>
      <c r="B6" s="1" t="s">
        <v>451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 t="s">
        <v>452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3" t="s">
        <v>453</v>
      </c>
      <c r="B8" s="1" t="s">
        <v>454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3" t="s">
        <v>455</v>
      </c>
      <c r="B9" s="4" t="s">
        <v>456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3" t="s">
        <v>457</v>
      </c>
      <c r="B10" s="1" t="s">
        <v>458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3" t="s">
        <v>459</v>
      </c>
      <c r="B11" s="1" t="s">
        <v>460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3" t="s">
        <v>461</v>
      </c>
      <c r="B12" s="1" t="s">
        <v>458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3" t="s">
        <v>462</v>
      </c>
      <c r="B13" s="1" t="s">
        <v>463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3" t="s">
        <v>464</v>
      </c>
      <c r="B14" s="1" t="s">
        <v>465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3" t="s">
        <v>466</v>
      </c>
      <c r="B15" s="1" t="s">
        <v>463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3" t="s">
        <v>467</v>
      </c>
      <c r="B16" s="1" t="s">
        <v>468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3" t="s">
        <v>469</v>
      </c>
      <c r="B17" s="1">
        <v>51.0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3" t="s">
        <v>470</v>
      </c>
      <c r="B18" s="1" t="s">
        <v>471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3" t="s">
        <v>472</v>
      </c>
      <c r="B19" s="1">
        <v>6.0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3" t="s">
        <v>473</v>
      </c>
      <c r="B20" s="1">
        <v>7.0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3" t="s">
        <v>474</v>
      </c>
      <c r="B21" s="1">
        <v>9.0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3" t="s">
        <v>475</v>
      </c>
      <c r="B22" s="1">
        <v>8.0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3" t="s">
        <v>476</v>
      </c>
      <c r="B23" s="1">
        <v>8.0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3" t="s">
        <v>477</v>
      </c>
      <c r="B24" s="1">
        <v>1.7356896E9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3" t="s">
        <v>478</v>
      </c>
      <c r="B25" s="1">
        <v>1.7039808E9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3" t="s">
        <v>479</v>
      </c>
      <c r="B26" s="1">
        <v>86400.0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3" t="s">
        <v>480</v>
      </c>
      <c r="B27" s="1">
        <v>4.0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3" t="s">
        <v>481</v>
      </c>
      <c r="B28" s="1">
        <v>2.64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3" t="s">
        <v>482</v>
      </c>
      <c r="B29" s="1">
        <v>2.61</v>
      </c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3" t="s">
        <v>483</v>
      </c>
      <c r="B30" s="1">
        <v>2.5</v>
      </c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3" t="s">
        <v>484</v>
      </c>
      <c r="B31" s="1">
        <v>2.63</v>
      </c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3" t="s">
        <v>485</v>
      </c>
      <c r="B32" s="1">
        <v>2.64</v>
      </c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3" t="s">
        <v>486</v>
      </c>
      <c r="B33" s="1">
        <v>2.61</v>
      </c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3" t="s">
        <v>487</v>
      </c>
      <c r="B34" s="1">
        <v>2.5</v>
      </c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3" t="s">
        <v>488</v>
      </c>
      <c r="B35" s="1">
        <v>2.63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3" t="s">
        <v>489</v>
      </c>
      <c r="B36" s="1">
        <v>-5.483871</v>
      </c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3" t="s">
        <v>490</v>
      </c>
      <c r="B37" s="1">
        <v>842780.0</v>
      </c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3" t="s">
        <v>491</v>
      </c>
      <c r="B38" s="1">
        <v>842780.0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3" t="s">
        <v>492</v>
      </c>
      <c r="B39" s="1">
        <v>797578.0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3" t="s">
        <v>493</v>
      </c>
      <c r="B40" s="1">
        <v>141730.0</v>
      </c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3" t="s">
        <v>494</v>
      </c>
      <c r="B41" s="1">
        <v>141730.0</v>
      </c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3" t="s">
        <v>495</v>
      </c>
      <c r="B42" s="1">
        <v>2.51</v>
      </c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3" t="s">
        <v>496</v>
      </c>
      <c r="B43" s="1">
        <v>2.59</v>
      </c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3" t="s">
        <v>497</v>
      </c>
      <c r="B44" s="1">
        <v>100.0</v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3" t="s">
        <v>498</v>
      </c>
      <c r="B45" s="1">
        <v>100.0</v>
      </c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3" t="s">
        <v>499</v>
      </c>
      <c r="B46" s="1">
        <v>7.3720752E7</v>
      </c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3" t="s">
        <v>500</v>
      </c>
      <c r="B47" s="1">
        <v>1.25</v>
      </c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3" t="s">
        <v>501</v>
      </c>
      <c r="B48" s="1">
        <v>32.415</v>
      </c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3" t="s">
        <v>502</v>
      </c>
      <c r="B49" s="1">
        <v>2.6043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3" t="s">
        <v>503</v>
      </c>
      <c r="B50" s="1">
        <v>7.967125</v>
      </c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3" t="s">
        <v>504</v>
      </c>
      <c r="B51" s="1" t="s">
        <v>505</v>
      </c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3" t="s">
        <v>506</v>
      </c>
      <c r="B52" s="1">
        <v>-1.4577337E7</v>
      </c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3" t="s">
        <v>507</v>
      </c>
      <c r="B53" s="1">
        <v>1.184702E7</v>
      </c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3" t="s">
        <v>508</v>
      </c>
      <c r="B54" s="1">
        <v>2.89101E7</v>
      </c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3" t="s">
        <v>509</v>
      </c>
      <c r="B55" s="1">
        <v>1856165.0</v>
      </c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3" t="s">
        <v>510</v>
      </c>
      <c r="B56" s="1">
        <v>1891709.0</v>
      </c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3" t="s">
        <v>511</v>
      </c>
      <c r="B57" s="1">
        <v>1.7316288E9</v>
      </c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3" t="s">
        <v>512</v>
      </c>
      <c r="B58" s="1">
        <v>1.734048E9</v>
      </c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3" t="s">
        <v>513</v>
      </c>
      <c r="B59" s="1">
        <v>0.0642</v>
      </c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3" t="s">
        <v>514</v>
      </c>
      <c r="B60" s="1">
        <v>1.7000001E-4</v>
      </c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3" t="s">
        <v>515</v>
      </c>
      <c r="B61" s="1">
        <v>1.02169</v>
      </c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3" t="s">
        <v>516</v>
      </c>
      <c r="B62" s="1">
        <v>8.06</v>
      </c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3" t="s">
        <v>517</v>
      </c>
      <c r="B63" s="1">
        <v>0.16319999</v>
      </c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3" t="s">
        <v>518</v>
      </c>
      <c r="B64" s="1">
        <v>2.89101E7</v>
      </c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3" t="s">
        <v>519</v>
      </c>
      <c r="B65" s="1">
        <v>2.788</v>
      </c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3" t="s">
        <v>520</v>
      </c>
      <c r="B66" s="1">
        <v>0.9146341</v>
      </c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3" t="s">
        <v>521</v>
      </c>
      <c r="B67" s="1">
        <v>1.7039808E9</v>
      </c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3" t="s">
        <v>522</v>
      </c>
      <c r="B68" s="1">
        <v>1.7356032E9</v>
      </c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3" t="s">
        <v>523</v>
      </c>
      <c r="B69" s="1">
        <v>1.7276544E9</v>
      </c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3" t="s">
        <v>524</v>
      </c>
      <c r="B70" s="1">
        <v>-8.4611E7</v>
      </c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3" t="s">
        <v>525</v>
      </c>
      <c r="B71" s="1">
        <v>-2.99</v>
      </c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3" t="s">
        <v>526</v>
      </c>
      <c r="B72" s="1">
        <v>-1.0</v>
      </c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3" t="s">
        <v>527</v>
      </c>
      <c r="B73" s="1">
        <v>0.162</v>
      </c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3" t="s">
        <v>528</v>
      </c>
      <c r="B74" s="1">
        <v>-0.86585367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3" t="s">
        <v>529</v>
      </c>
      <c r="B75" s="1">
        <v>0.24176979</v>
      </c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3" t="s">
        <v>530</v>
      </c>
      <c r="B76" s="1" t="s">
        <v>531</v>
      </c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3" t="s">
        <v>532</v>
      </c>
      <c r="B77" s="1" t="s">
        <v>533</v>
      </c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3" t="s">
        <v>534</v>
      </c>
      <c r="B78" s="1" t="s">
        <v>1</v>
      </c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3" t="s">
        <v>535</v>
      </c>
      <c r="B79" s="1" t="s">
        <v>1</v>
      </c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3" t="s">
        <v>536</v>
      </c>
      <c r="B80" s="1" t="s">
        <v>537</v>
      </c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3" t="s">
        <v>538</v>
      </c>
      <c r="B81" s="1" t="s">
        <v>537</v>
      </c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3" t="s">
        <v>539</v>
      </c>
      <c r="B82" s="1">
        <v>1.6250598E9</v>
      </c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3" t="s">
        <v>540</v>
      </c>
      <c r="B83" s="1" t="s">
        <v>541</v>
      </c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3" t="s">
        <v>542</v>
      </c>
      <c r="B84" s="1" t="s">
        <v>543</v>
      </c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3" t="s">
        <v>544</v>
      </c>
      <c r="B85" s="1" t="s">
        <v>545</v>
      </c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3" t="s">
        <v>546</v>
      </c>
      <c r="B86" s="1" t="s">
        <v>547</v>
      </c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3" t="s">
        <v>548</v>
      </c>
      <c r="B87" s="1">
        <v>-1.8E7</v>
      </c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3" t="s">
        <v>549</v>
      </c>
      <c r="B88" s="1">
        <v>2.55</v>
      </c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3" t="s">
        <v>550</v>
      </c>
      <c r="B89" s="1">
        <v>3.0</v>
      </c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3" t="s">
        <v>551</v>
      </c>
      <c r="B90" s="1">
        <v>2.0</v>
      </c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3" t="s">
        <v>552</v>
      </c>
      <c r="B91" s="1">
        <v>2.33333</v>
      </c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3" t="s">
        <v>553</v>
      </c>
      <c r="B92" s="1">
        <v>2.0</v>
      </c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3" t="s">
        <v>554</v>
      </c>
      <c r="B93" s="1" t="s">
        <v>555</v>
      </c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3" t="s">
        <v>556</v>
      </c>
      <c r="B94" s="1">
        <v>3.0</v>
      </c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3" t="s">
        <v>557</v>
      </c>
      <c r="B95" s="1">
        <v>8.873E7</v>
      </c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3" t="s">
        <v>558</v>
      </c>
      <c r="B96" s="1">
        <v>3.074</v>
      </c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3" t="s">
        <v>559</v>
      </c>
      <c r="B97" s="1">
        <v>-8.9957E7</v>
      </c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3" t="s">
        <v>560</v>
      </c>
      <c r="B98" s="1">
        <v>540000.0</v>
      </c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3" t="s">
        <v>561</v>
      </c>
      <c r="B99" s="1">
        <v>8.602</v>
      </c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3" t="s">
        <v>562</v>
      </c>
      <c r="B100" s="1">
        <v>8.784</v>
      </c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3" t="s">
        <v>563</v>
      </c>
      <c r="B101" s="1">
        <v>0.671</v>
      </c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3" t="s">
        <v>564</v>
      </c>
      <c r="B102" s="1">
        <v>-0.48666</v>
      </c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3" t="s">
        <v>565</v>
      </c>
      <c r="B103" s="1">
        <v>-0.82061</v>
      </c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3" t="s">
        <v>566</v>
      </c>
      <c r="B104" s="1">
        <v>-4.8156876E7</v>
      </c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3" t="s">
        <v>567</v>
      </c>
      <c r="B105" s="1">
        <v>-7.4949E7</v>
      </c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3" t="s">
        <v>568</v>
      </c>
      <c r="B106" s="1" t="s">
        <v>505</v>
      </c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3" t="s">
        <v>569</v>
      </c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hyperlinks>
    <hyperlink r:id="rId1" ref="B9"/>
  </hyperlinks>
  <printOptions/>
  <pageMargins bottom="0.75" footer="0.0" header="0.0" left="0.7" right="0.7" top="0.75"/>
  <pageSetup orientation="landscape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2019.0</v>
      </c>
      <c r="C2" s="3">
        <v>2020.0</v>
      </c>
      <c r="D2" s="3">
        <v>2021.0</v>
      </c>
      <c r="E2" s="3">
        <v>2022.0</v>
      </c>
      <c r="F2" s="3">
        <v>2023.0</v>
      </c>
      <c r="G2" s="3">
        <v>2024.0</v>
      </c>
      <c r="H2" s="3">
        <v>2025.0</v>
      </c>
      <c r="I2" s="3">
        <v>2026.0</v>
      </c>
      <c r="J2" s="3">
        <v>2027.0</v>
      </c>
      <c r="K2" s="3">
        <v>2028.0</v>
      </c>
      <c r="L2" s="3">
        <v>2029.0</v>
      </c>
      <c r="M2" s="3">
        <v>2030.0</v>
      </c>
      <c r="N2" s="5">
        <v>2031.0</v>
      </c>
      <c r="O2" s="5">
        <v>2032.0</v>
      </c>
      <c r="P2" s="5">
        <v>2033.0</v>
      </c>
      <c r="Q2" s="5">
        <v>2034.0</v>
      </c>
      <c r="R2" s="5">
        <v>2035.0</v>
      </c>
      <c r="S2" s="2"/>
      <c r="T2" s="2"/>
      <c r="U2" s="2"/>
      <c r="V2" s="2"/>
      <c r="W2" s="2"/>
      <c r="X2" s="1"/>
      <c r="Y2" s="2"/>
      <c r="Z2" s="2"/>
    </row>
    <row r="3">
      <c r="A3" s="3" t="s">
        <v>39</v>
      </c>
      <c r="B3" s="1">
        <v>0.0</v>
      </c>
      <c r="C3" s="1">
        <v>-4.0</v>
      </c>
      <c r="D3" s="1">
        <v>-18.0</v>
      </c>
      <c r="E3" s="1">
        <v>-18.0</v>
      </c>
      <c r="F3" s="1">
        <v>-28.0</v>
      </c>
      <c r="G3" s="1">
        <f>IF(F3*FORECAST(G2,B3:F3,B2:F2)&gt;0,FORECAST(G2,B3:F3,B2:F2),F3)*$X$1</f>
        <v>-34.6</v>
      </c>
      <c r="H3" s="1">
        <f>IF(G3*FORECAST(H2,B3:G3,B2:G2)&gt;0,FORECAST(H2,B3:G3,B2:G2),G3)*$X$1</f>
        <v>-41.6</v>
      </c>
      <c r="I3" s="1">
        <f>IF(H3*FORECAST(I2,B3:H3,B2:H2)&gt;0,FORECAST(I2,B3:H3,B2:H2),H3)*$X$1</f>
        <v>-48.6</v>
      </c>
      <c r="J3" s="1">
        <f>IF(I3*FORECAST(J2,B3:I3,B2:I2)&gt;0,FORECAST(J2,B3:I3,B2:I2),I3)*$X$1</f>
        <v>-55.6</v>
      </c>
      <c r="K3" s="1">
        <f>IF(J3*FORECAST(K2,B3:J3,B2:J2)&gt;0,FORECAST(K2,B3:J3,B2:J2),J3)*$X$1</f>
        <v>-62.6</v>
      </c>
      <c r="L3" s="1">
        <f>IF(K3*FORECAST(L2,B3:K3,B2:K2)&gt;0,FORECAST(L2,B3:K3,B2:K2),K3)*$X$1</f>
        <v>-69.6</v>
      </c>
      <c r="M3" s="1">
        <f>IF(L3*FORECAST(M2,B3:L3,B2:L2)&gt;0,FORECAST(M2,B3:L3,B2:L2),L3)*$X$1</f>
        <v>-76.6</v>
      </c>
      <c r="N3" s="5">
        <f>IF(M3*FORECAST(N2,B3:M3,B2:M2)&gt;0,FORECAST(N2,B3:M3,B2:M2),M3)*$X$1</f>
        <v>-83.6</v>
      </c>
      <c r="O3" s="5">
        <f>IF(N3*FORECAST(O2,B3:N3,B2:N2)&gt;0,FORECAST(O2,B3:N3,B2:N2),N3)*$X$1</f>
        <v>-90.6</v>
      </c>
      <c r="P3" s="5">
        <f>IF(O3*FORECAST(P2,B3:O3,B2:O2)&gt;0,FORECAST(P2,B3:O3,B2:O2),O3)*$X$1</f>
        <v>-97.6</v>
      </c>
      <c r="Q3" s="5">
        <f>IF(P3*FORECAST(Q2,B3:P3,B2:P2)&gt;0,FORECAST(Q2,B3:P3,B2:P2),P3)*$X$1</f>
        <v>-104.6</v>
      </c>
      <c r="R3" s="5">
        <f>IF(Q3*FORECAST(R2,B3:Q3,B2:Q2)&gt;0,FORECAST(R2,B3:Q3,B2:Q2),Q3)*$X$1</f>
        <v>-111.6</v>
      </c>
      <c r="S3" s="2"/>
      <c r="T3" s="2"/>
      <c r="U3" s="2"/>
      <c r="V3" s="2"/>
      <c r="W3" s="2"/>
      <c r="X3" s="2"/>
      <c r="Y3" s="2"/>
      <c r="Z3" s="2"/>
    </row>
    <row r="4">
      <c r="A4" s="3" t="s">
        <v>83</v>
      </c>
      <c r="B4" s="1">
        <v>-1.0</v>
      </c>
      <c r="C4" s="1">
        <v>-4.0</v>
      </c>
      <c r="D4" s="1">
        <v>-167.0</v>
      </c>
      <c r="E4" s="1">
        <v>-128.0</v>
      </c>
      <c r="F4" s="1">
        <v>-122.0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570</v>
      </c>
      <c r="B5" s="1">
        <v>24.0</v>
      </c>
      <c r="C5" s="1">
        <v>24.0</v>
      </c>
      <c r="D5" s="1">
        <v>12.0</v>
      </c>
      <c r="E5" s="1">
        <v>24.0</v>
      </c>
      <c r="F5" s="1">
        <v>26.0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571</v>
      </c>
      <c r="L7" s="1">
        <f>IF(R3*FORECAST(R2,B3:R3,B2:R2)&gt;0,FORECAST(R2,B3:R3,B2:R2),Q3)*$X$1 * (1+0.02)/(0.0874-0.02)</f>
        <v>-1688.902077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572</v>
      </c>
      <c r="L8" s="6">
        <f t="array" ref="L8">NPV(0.0874,H3:R3)</f>
        <v>-487.9000765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573</v>
      </c>
      <c r="L9" s="6">
        <f t="array" ref="L9">NPV(0.0874,H16:R16)</f>
        <v>-671.9266315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574</v>
      </c>
      <c r="L10" s="6">
        <f>L8 + L9</f>
        <v>-1159.826708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85</v>
      </c>
      <c r="L11" s="1">
        <v>-122.0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575</v>
      </c>
      <c r="L12" s="6">
        <f>L10 - L11</f>
        <v>-1037.826708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576</v>
      </c>
      <c r="L13" s="1">
        <v>26.0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-39.91641185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1">
        <v>0.0</v>
      </c>
      <c r="I16" s="1">
        <v>0.0</v>
      </c>
      <c r="J16" s="1">
        <v>0.0</v>
      </c>
      <c r="K16" s="1">
        <v>0.0</v>
      </c>
      <c r="L16" s="1">
        <v>0.0</v>
      </c>
      <c r="M16" s="1">
        <v>0.0</v>
      </c>
      <c r="N16" s="1">
        <v>0.0</v>
      </c>
      <c r="O16" s="5">
        <v>0.0</v>
      </c>
      <c r="P16" s="5">
        <v>0.0</v>
      </c>
      <c r="Q16" s="5">
        <v>0.0</v>
      </c>
      <c r="R16" s="5">
        <f>IF(R3*FORECAST(R2,B3:R3,B2:R2)&gt;0,FORECAST(R2,B3:R3,B2:R2),Q3)*$X$1 * (1+0.02)/(0.0874-0.02)</f>
        <v>-1688.902077</v>
      </c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2019.0</v>
      </c>
      <c r="C2" s="3">
        <v>2020.0</v>
      </c>
      <c r="D2" s="3">
        <v>2021.0</v>
      </c>
      <c r="E2" s="3">
        <v>2022.0</v>
      </c>
      <c r="F2" s="3">
        <v>2023.0</v>
      </c>
      <c r="G2" s="3">
        <v>2024.0</v>
      </c>
      <c r="H2" s="3">
        <v>2025.0</v>
      </c>
      <c r="I2" s="3">
        <v>2026.0</v>
      </c>
      <c r="J2" s="3">
        <v>2027.0</v>
      </c>
      <c r="K2" s="3">
        <v>2028.0</v>
      </c>
      <c r="L2" s="3">
        <v>2029.0</v>
      </c>
      <c r="M2" s="3">
        <v>2030.0</v>
      </c>
      <c r="N2" s="5">
        <v>2031.0</v>
      </c>
      <c r="O2" s="5">
        <v>2032.0</v>
      </c>
      <c r="P2" s="5">
        <v>2033.0</v>
      </c>
      <c r="Q2" s="5">
        <v>2034.0</v>
      </c>
      <c r="R2" s="5">
        <v>2035.0</v>
      </c>
      <c r="S2" s="2"/>
      <c r="T2" s="2"/>
      <c r="U2" s="2"/>
      <c r="V2" s="2"/>
      <c r="W2" s="2"/>
      <c r="X2" s="1"/>
      <c r="Y2" s="2"/>
      <c r="Z2" s="2"/>
    </row>
    <row r="3">
      <c r="A3" s="3" t="s">
        <v>18</v>
      </c>
      <c r="B3" s="1">
        <v>-3.0</v>
      </c>
      <c r="C3" s="1">
        <v>-9.0</v>
      </c>
      <c r="D3" s="1">
        <v>-22.0</v>
      </c>
      <c r="E3" s="1">
        <v>-51.0</v>
      </c>
      <c r="F3" s="1">
        <v>-75.0</v>
      </c>
      <c r="G3" s="1">
        <f>IF(F3*FORECAST(G2,B3:F3,B2:F2)&gt;0,FORECAST(G2,B3:F3,B2:F2),F3)*$X$1</f>
        <v>-87.8</v>
      </c>
      <c r="H3" s="1">
        <f>IF(G3*FORECAST(H2,B3:G3,B2:G2)&gt;0,FORECAST(H2,B3:G3,B2:G2),G3)*$X$1</f>
        <v>-106.4</v>
      </c>
      <c r="I3" s="1">
        <f>IF(H3*FORECAST(I2,B3:H3,B2:H2)&gt;0,FORECAST(I2,B3:H3,B2:H2),H3)*$X$1</f>
        <v>-125</v>
      </c>
      <c r="J3" s="1">
        <f>IF(I3*FORECAST(J2,B3:I3,B2:I2)&gt;0,FORECAST(J2,B3:I3,B2:I2),I3)*$X$1</f>
        <v>-143.6</v>
      </c>
      <c r="K3" s="1">
        <f>IF(J3*FORECAST(K2,B3:J3,B2:J2)&gt;0,FORECAST(K2,B3:J3,B2:J2),J3)*$X$1</f>
        <v>-162.2</v>
      </c>
      <c r="L3" s="1">
        <f>IF(K3*FORECAST(L2,B3:K3,B2:K2)&gt;0,FORECAST(L2,B3:K3,B2:K2),K3)*$X$1</f>
        <v>-180.8</v>
      </c>
      <c r="M3" s="1">
        <f>IF(L3*FORECAST(M2,B3:L3,B2:L2)&gt;0,FORECAST(M2,B3:L3,B2:L2),L3)*$X$1</f>
        <v>-199.4</v>
      </c>
      <c r="N3" s="5">
        <f>IF(M3*FORECAST(N2,B3:M3,B2:M2)&gt;0,FORECAST(N2,B3:M3,B2:M2),M3)*$X$1</f>
        <v>-218</v>
      </c>
      <c r="O3" s="5">
        <f>IF(N3*FORECAST(O2,B3:N3,B2:N2)&gt;0,FORECAST(O2,B3:N3,B2:N2),N3)*$X$1</f>
        <v>-236.6</v>
      </c>
      <c r="P3" s="5">
        <f>IF(O3*FORECAST(P2,B3:O3,B2:O2)&gt;0,FORECAST(P2,B3:O3,B2:O2),O3)*$X$1</f>
        <v>-255.2</v>
      </c>
      <c r="Q3" s="5">
        <f>IF(P3*FORECAST(Q2,B3:P3,B2:P2)&gt;0,FORECAST(Q2,B3:P3,B2:P2),P3)*$X$1</f>
        <v>-273.8</v>
      </c>
      <c r="R3" s="5">
        <f>IF(Q3*FORECAST(R2,B3:Q3,B2:Q2)&gt;0,FORECAST(R2,B3:Q3,B2:Q2),Q3)*$X$1</f>
        <v>-292.4</v>
      </c>
      <c r="S3" s="2"/>
      <c r="T3" s="2"/>
      <c r="U3" s="2"/>
      <c r="V3" s="2"/>
      <c r="W3" s="2"/>
      <c r="X3" s="2"/>
      <c r="Y3" s="2"/>
      <c r="Z3" s="2"/>
    </row>
    <row r="4">
      <c r="A4" s="3" t="s">
        <v>83</v>
      </c>
      <c r="B4" s="1">
        <v>-1.0</v>
      </c>
      <c r="C4" s="1">
        <v>-4.0</v>
      </c>
      <c r="D4" s="1">
        <v>-167.0</v>
      </c>
      <c r="E4" s="1">
        <v>-128.0</v>
      </c>
      <c r="F4" s="1">
        <v>-122.0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570</v>
      </c>
      <c r="B5" s="1">
        <v>24.0</v>
      </c>
      <c r="C5" s="1">
        <v>24.0</v>
      </c>
      <c r="D5" s="1">
        <v>12.0</v>
      </c>
      <c r="E5" s="1">
        <v>24.0</v>
      </c>
      <c r="F5" s="1">
        <v>26.0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571</v>
      </c>
      <c r="L7" s="1">
        <f>IF(R3*FORECAST(R2,B3:R3,B2:R2)&gt;0,FORECAST(R2,B3:R3,B2:R2),Q3)*$X$1 * (1+0.02)/(0.0874-0.02)</f>
        <v>-4425.04451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572</v>
      </c>
      <c r="L8" s="6">
        <f t="array" ref="L8">NPV(0.0874,H3:R3)</f>
        <v>-1267.916907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573</v>
      </c>
      <c r="L9" s="6">
        <f t="array" ref="L9">NPV(0.0874,H16:R16)</f>
        <v>-1760.495941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574</v>
      </c>
      <c r="L10" s="6">
        <f>L8 + L9</f>
        <v>-3028.412849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85</v>
      </c>
      <c r="L11" s="1">
        <v>-122.0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575</v>
      </c>
      <c r="L12" s="6">
        <f>L10 - L11</f>
        <v>-2906.412849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576</v>
      </c>
      <c r="L13" s="1">
        <v>26.0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-111.7851096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1">
        <v>0.0</v>
      </c>
      <c r="I16" s="1">
        <v>0.0</v>
      </c>
      <c r="J16" s="1">
        <v>0.0</v>
      </c>
      <c r="K16" s="1">
        <v>0.0</v>
      </c>
      <c r="L16" s="1">
        <v>0.0</v>
      </c>
      <c r="M16" s="1">
        <v>0.0</v>
      </c>
      <c r="N16" s="1">
        <v>0.0</v>
      </c>
      <c r="O16" s="5">
        <v>0.0</v>
      </c>
      <c r="P16" s="5">
        <v>0.0</v>
      </c>
      <c r="Q16" s="5">
        <v>0.0</v>
      </c>
      <c r="R16" s="5">
        <f>IF(R3*FORECAST(R2,B3:R3,B2:R2)&gt;0,FORECAST(R2,B3:R3,B2:R2),Q3)*$X$1 * (1+0.02)/(0.0874-0.02)</f>
        <v>-4425.04451</v>
      </c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