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<sst xmlns="http://schemas.openxmlformats.org/spreadsheetml/2006/main" count="854" uniqueCount="718">
  <si>
    <t>ticker</t>
  </si>
  <si>
    <t>ATAI</t>
  </si>
  <si>
    <t>nombre</t>
  </si>
  <si>
    <t>ATAI LIFE SCIENCES N V</t>
  </si>
  <si>
    <t>empresa</t>
  </si>
  <si>
    <t>Biotechnology &amp; Medical Research</t>
  </si>
  <si>
    <t>Open</t>
  </si>
  <si>
    <t>Target Price</t>
  </si>
  <si>
    <t>Upside</t>
  </si>
  <si>
    <t>-1045.06%</t>
  </si>
  <si>
    <t>Country</t>
  </si>
  <si>
    <t>Germany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</si>
  <si>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</si>
  <si>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</si>
  <si>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</si>
  <si>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</si>
  <si>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</si>
  <si>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</si>
  <si>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</si>
  <si>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</si>
  <si>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</si>
  <si>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</si>
  <si>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</si>
  <si>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</si>
  <si>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</si>
  <si>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</si>
  <si>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</si>
  <si>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</si>
  <si>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</si>
  <si>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</si>
  <si>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</si>
  <si>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</si>
  <si>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</si>
  <si>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</si>
  <si>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</si>
  <si>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</si>
  <si>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</si>
  <si>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</si>
  <si>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</si>
  <si>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</si>
  <si>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</si>
  <si>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Issuance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</si>
  <si>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</si>
  <si>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</si>
  <si>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</si>
  <si>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</si>
  <si>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</si>
  <si>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</si>
  <si>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</si>
  <si>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</si>
  <si>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</si>
  <si>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</si>
  <si>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</si>
  <si>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</si>
  <si>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</si>
  <si>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</si>
  <si>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</si>
  <si>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</si>
  <si>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</si>
  <si>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</si>
  <si>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</si>
  <si>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</si>
  <si>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</si>
  <si>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</si>
  <si>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</si>
  <si>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</si>
  <si>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</si>
  <si>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</si>
  <si>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Loans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</si>
  <si>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</si>
  <si>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</si>
  <si>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</si>
  <si>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</si>
  <si>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</si>
  <si>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</si>
  <si>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</si>
  <si>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</si>
  <si>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</si>
  <si>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</si>
  <si>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</si>
  <si>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</si>
  <si>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</si>
  <si>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</si>
  <si>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</si>
  <si>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</si>
  <si>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</si>
  <si>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</si>
  <si>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</si>
  <si>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</si>
  <si>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</si>
  <si>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</si>
  <si>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</si>
  <si>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</si>
  <si>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</si>
  <si>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6.48</t>
  </si>
  <si>
    <t>7.92</t>
  </si>
  <si>
    <t>2.35</t>
  </si>
  <si>
    <t>1.57</t>
  </si>
  <si>
    <t>1.46</t>
  </si>
  <si>
    <t>Tangible Book Value</t>
  </si>
  <si>
    <t>Tangible Book Value Per Share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</si>
  <si>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</si>
  <si>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</si>
  <si>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</si>
  <si>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</si>
  <si>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</si>
  <si>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</si>
  <si>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</si>
  <si>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</si>
  <si>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</si>
  <si>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</si>
  <si>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</si>
  <si>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</si>
  <si>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</si>
  <si>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</si>
  <si>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</si>
  <si>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</si>
  <si>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</si>
  <si>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</si>
  <si>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</si>
  <si>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</si>
  <si>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</si>
  <si>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</si>
  <si>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</si>
  <si>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</si>
  <si>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Gain (Loss) On Sale Of Assets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</si>
  <si>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</si>
  <si>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</si>
  <si>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</si>
  <si>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</si>
  <si>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</si>
  <si>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</si>
  <si>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</si>
  <si>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</si>
  <si>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</si>
  <si>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</si>
  <si>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</si>
  <si>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-1.63</t>
  </si>
  <si>
    <t>-18.26</t>
  </si>
  <si>
    <t>-1.21</t>
  </si>
  <si>
    <t>-0.98</t>
  </si>
  <si>
    <t>-0.25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</si>
  <si>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</si>
  <si>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</si>
  <si>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</si>
  <si>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</si>
  <si>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</si>
  <si>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</si>
  <si>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0.12</t>
  </si>
  <si>
    <t>-10.36</t>
  </si>
  <si>
    <t>-0.72</t>
  </si>
  <si>
    <t>-0.59</t>
  </si>
  <si>
    <t>-0.48</t>
  </si>
  <si>
    <t>Normalized Diluted EPS</t>
  </si>
  <si>
    <t>EBITDA</t>
  </si>
  <si>
    <t>EBITA</t>
  </si>
  <si>
    <t>EBIT</t>
  </si>
  <si>
    <t>EBITDAR</t>
  </si>
  <si>
    <t>Effective Tax Rate - (Ratio)</t>
  </si>
  <si>
    <t>-0.01</t>
  </si>
  <si>
    <t>-0.17</t>
  </si>
  <si>
    <t>2.24</t>
  </si>
  <si>
    <t>-4.12</t>
  </si>
  <si>
    <t>3.15</t>
  </si>
  <si>
    <t>Current Foreign Taxes</t>
  </si>
  <si>
    <t>Total Current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</si>
  <si>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</si>
  <si>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</si>
  <si>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</si>
  <si>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</si>
  <si>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</si>
  <si>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</si>
  <si>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</si>
  <si>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</si>
  <si>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</si>
  <si>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</si>
  <si>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</si>
  <si>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</si>
  <si>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</si>
  <si>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</si>
  <si>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</si>
  <si>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-66.32</t>
  </si>
  <si>
    <t>-28.61</t>
  </si>
  <si>
    <t>-25.09</t>
  </si>
  <si>
    <t>-25.52</t>
  </si>
  <si>
    <t>Return on Total Capital</t>
  </si>
  <si>
    <t>-73.14</t>
  </si>
  <si>
    <t>-30.91</t>
  </si>
  <si>
    <t>-26.85</t>
  </si>
  <si>
    <t>-27.82</t>
  </si>
  <si>
    <t>Return On Equity %</t>
  </si>
  <si>
    <t>-230.26</t>
  </si>
  <si>
    <t>-72.4</t>
  </si>
  <si>
    <t>-48.31</t>
  </si>
  <si>
    <t>-17.21</t>
  </si>
  <si>
    <t>Return on Common Equity</t>
  </si>
  <si>
    <t>-227.1</t>
  </si>
  <si>
    <t>-71.75</t>
  </si>
  <si>
    <t>-47.8</t>
  </si>
  <si>
    <t>-15.97</t>
  </si>
  <si>
    <t>Margin Analysis</t>
  </si>
  <si>
    <t>Gross Profit Margin %</t>
  </si>
  <si>
    <t>SG&amp;A Margin</t>
  </si>
  <si>
    <t>455.17</t>
  </si>
  <si>
    <t>EBITDA Margin %</t>
  </si>
  <si>
    <t>-590.29</t>
  </si>
  <si>
    <t>EBITA Margin %</t>
  </si>
  <si>
    <t>-590.52</t>
  </si>
  <si>
    <t>EBIT Margin %</t>
  </si>
  <si>
    <t>Income From Continuing Operations Margin %</t>
  </si>
  <si>
    <t>-855.14</t>
  </si>
  <si>
    <t>Net Income Margin %</t>
  </si>
  <si>
    <t>-823.56</t>
  </si>
  <si>
    <t>Net Avail. For Common Margin %</t>
  </si>
  <si>
    <t>Normalized Net Income Margin</t>
  </si>
  <si>
    <t>-491.5</t>
  </si>
  <si>
    <t>Levered Free Cash Flow Margin</t>
  </si>
  <si>
    <t>-76.58</t>
  </si>
  <si>
    <t>Unlevered Free Cash Flow Margin</t>
  </si>
  <si>
    <t>-77.54</t>
  </si>
  <si>
    <t>Asset Turnover</t>
  </si>
  <si>
    <t>0.08</t>
  </si>
  <si>
    <t>0</t>
  </si>
  <si>
    <t>Fixed Assets Turnover</t>
  </si>
  <si>
    <t>185.24</t>
  </si>
  <si>
    <t>0.43</t>
  </si>
  <si>
    <t>0.19</t>
  </si>
  <si>
    <t>Short Term Liquidity</t>
  </si>
  <si>
    <t>Current Ratio</t>
  </si>
  <si>
    <t>24.36</t>
  </si>
  <si>
    <t>8.09</t>
  </si>
  <si>
    <t>17.92</t>
  </si>
  <si>
    <t>14.43</t>
  </si>
  <si>
    <t>9.22</t>
  </si>
  <si>
    <t>Quick Ratio</t>
  </si>
  <si>
    <t>18.99</t>
  </si>
  <si>
    <t>7.99</t>
  </si>
  <si>
    <t>17.56</t>
  </si>
  <si>
    <t>14.01</t>
  </si>
  <si>
    <t>Operating Cash Flow to Current Liabilities</t>
  </si>
  <si>
    <t>-4.88</t>
  </si>
  <si>
    <t>-1.69</t>
  </si>
  <si>
    <t>-3.02</t>
  </si>
  <si>
    <t>-5.25</t>
  </si>
  <si>
    <t>-4.18</t>
  </si>
  <si>
    <t>Long Term Solvency</t>
  </si>
  <si>
    <t>Total Debt/Equity</t>
  </si>
  <si>
    <t>0.26</t>
  </si>
  <si>
    <t>2.28</t>
  </si>
  <si>
    <t>0.81</t>
  </si>
  <si>
    <t>6.59</t>
  </si>
  <si>
    <t>8.82</t>
  </si>
  <si>
    <t>Total Debt / Total Capital</t>
  </si>
  <si>
    <t>2.23</t>
  </si>
  <si>
    <t>6.18</t>
  </si>
  <si>
    <t>8.1</t>
  </si>
  <si>
    <t>LT Debt/Equity</t>
  </si>
  <si>
    <t>8.7</t>
  </si>
  <si>
    <t>Long-Term Debt / Total Capital</t>
  </si>
  <si>
    <t>Total Liabilities / Total Assets</t>
  </si>
  <si>
    <t>3.76</t>
  </si>
  <si>
    <t>14.5</t>
  </si>
  <si>
    <t>6.81</t>
  </si>
  <si>
    <t>12.99</t>
  </si>
  <si>
    <t>16.75</t>
  </si>
  <si>
    <t>EBIT / Interest Expense</t>
  </si>
  <si>
    <t>-46.04</t>
  </si>
  <si>
    <t>EBITDA / Interest Expense</t>
  </si>
  <si>
    <t>-45.54</t>
  </si>
  <si>
    <t>(EBITDA - Capex) / Interest Expense</t>
  </si>
  <si>
    <t>-45.64</t>
  </si>
  <si>
    <t>Total Debt / EBITDA</t>
  </si>
  <si>
    <t>-0.02</t>
  </si>
  <si>
    <t>-0.03</t>
  </si>
  <si>
    <t>-0.12</t>
  </si>
  <si>
    <t>-0.18</t>
  </si>
  <si>
    <t>Net Debt / EBITDA</t>
  </si>
  <si>
    <t>3.66</t>
  </si>
  <si>
    <t>1.03</t>
  </si>
  <si>
    <t>2.99</t>
  </si>
  <si>
    <t>1.77</t>
  </si>
  <si>
    <t>1.3</t>
  </si>
  <si>
    <t>Total Debt / (EBITDA - Capex)</t>
  </si>
  <si>
    <t>Net Debt / (EBITDA - Capex)</t>
  </si>
  <si>
    <t>3.65</t>
  </si>
  <si>
    <t>2.96</t>
  </si>
  <si>
    <t>1.76</t>
  </si>
  <si>
    <t>Growth Over Prior Year</t>
  </si>
  <si>
    <t>Total Revenues, 1 Yr. Growth %</t>
  </si>
  <si>
    <t>-98.86</t>
  </si>
  <si>
    <t>34.76</t>
  </si>
  <si>
    <t>Gross Profit, 1 Yr. Growth %</t>
  </si>
  <si>
    <t>EBITDA, 1 Yr. Growth %</t>
  </si>
  <si>
    <t>30.57</t>
  </si>
  <si>
    <t>19.94</t>
  </si>
  <si>
    <t>-15.46</t>
  </si>
  <si>
    <t>EBITA, 1 Yr. Growth %</t>
  </si>
  <si>
    <t>30.59</t>
  </si>
  <si>
    <t>20.03</t>
  </si>
  <si>
    <t>-15.34</t>
  </si>
  <si>
    <t>EBIT, 1 Yr. Growth %</t>
  </si>
  <si>
    <t>Earnings From Cont. Operations, 1 Yr. Growth %</t>
  </si>
  <si>
    <t>632.55</t>
  </si>
  <si>
    <t>-2.45</t>
  </si>
  <si>
    <t>-9.66</t>
  </si>
  <si>
    <t>-72.12</t>
  </si>
  <si>
    <t>Net Income, 1 Yr. Growth %</t>
  </si>
  <si>
    <t>-1.2</t>
  </si>
  <si>
    <t>-9.19</t>
  </si>
  <si>
    <t>-73.6</t>
  </si>
  <si>
    <t>Normalized Net Income, 1 Yr. Growth %</t>
  </si>
  <si>
    <t>3.57</t>
  </si>
  <si>
    <t>-8.88</t>
  </si>
  <si>
    <t>-16.13</t>
  </si>
  <si>
    <t>Diluted EPS Before Extra, 1 Yr. Growth %</t>
  </si>
  <si>
    <t>-33.53</t>
  </si>
  <si>
    <t>-19.37</t>
  </si>
  <si>
    <t>-74.12</t>
  </si>
  <si>
    <t>Net Property, Plant and Equip., 1 Yr. Growth %</t>
  </si>
  <si>
    <t>238.1</t>
  </si>
  <si>
    <t>109.86</t>
  </si>
  <si>
    <t>522.82</t>
  </si>
  <si>
    <t>90.99</t>
  </si>
  <si>
    <t>Total Assets, 1 Yr. Growth %</t>
  </si>
  <si>
    <t>79.58</t>
  </si>
  <si>
    <t>271.29</t>
  </si>
  <si>
    <t>-26.25</t>
  </si>
  <si>
    <t>-3.92</t>
  </si>
  <si>
    <t>Tangible Book Value, 1 Yr. Growth %</t>
  </si>
  <si>
    <t>54.59</t>
  </si>
  <si>
    <t>-30.82</t>
  </si>
  <si>
    <t>-6.82</t>
  </si>
  <si>
    <t>Common Equity, 1 Yr. Growth %</t>
  </si>
  <si>
    <t>Cash From Operations, 1 Yr. Growth %</t>
  </si>
  <si>
    <t>164.67</t>
  </si>
  <si>
    <t>204.57</t>
  </si>
  <si>
    <t>65.18</t>
  </si>
  <si>
    <t>-19.48</t>
  </si>
  <si>
    <t>Capital Expenditures, 1 Yr. Growth %</t>
  </si>
  <si>
    <t>210.53</t>
  </si>
  <si>
    <t>-34.1</t>
  </si>
  <si>
    <t>-66.49</t>
  </si>
  <si>
    <t>Levered Free Cash Flow, 1 Yr. Growth %</t>
  </si>
  <si>
    <t>-54.68</t>
  </si>
  <si>
    <t>226.05</t>
  </si>
  <si>
    <t>-28.02</t>
  </si>
  <si>
    <t>Unlevered Free Cash Flow, 1 Yr. Growth %</t>
  </si>
  <si>
    <t>-54.2</t>
  </si>
  <si>
    <t>222.85</t>
  </si>
  <si>
    <t>-29.91</t>
  </si>
  <si>
    <t>Compound Annual Growth Rate Over Two Years</t>
  </si>
  <si>
    <t>Total Revenues, 2 Yr. CAGR %</t>
  </si>
  <si>
    <t>-87.59</t>
  </si>
  <si>
    <t>Gross Profit, 2 Yr. CAGR %</t>
  </si>
  <si>
    <t>EBITDA, 2 Yr. CAGR %</t>
  </si>
  <si>
    <t>283.74</t>
  </si>
  <si>
    <t>25.14</t>
  </si>
  <si>
    <t>0.69</t>
  </si>
  <si>
    <t>EBITA, 2 Yr. CAGR %</t>
  </si>
  <si>
    <t>283.67</t>
  </si>
  <si>
    <t>25.2</t>
  </si>
  <si>
    <t>EBIT, 2 Yr. CAGR %</t>
  </si>
  <si>
    <t>Earnings From Cont. Operations, 2 Yr. CAGR %</t>
  </si>
  <si>
    <t>167.32</t>
  </si>
  <si>
    <t>-6.12</t>
  </si>
  <si>
    <t>-49.81</t>
  </si>
  <si>
    <t>Net Income, 2 Yr. CAGR %</t>
  </si>
  <si>
    <t>244.52</t>
  </si>
  <si>
    <t>-5.28</t>
  </si>
  <si>
    <t>-51.04</t>
  </si>
  <si>
    <t>Normalized Net Income, 2 Yr. CAGR %</t>
  </si>
  <si>
    <t>873.55</t>
  </si>
  <si>
    <t>-2.85</t>
  </si>
  <si>
    <t>-12.56</t>
  </si>
  <si>
    <t>Diluted EPS Before Extra, 2 Yr. CAGR %</t>
  </si>
  <si>
    <t>-13.75</t>
  </si>
  <si>
    <t>-26.79</t>
  </si>
  <si>
    <t>-54.32</t>
  </si>
  <si>
    <t>Net Property, Plant and Equip., 2 Yr. CAGR %</t>
  </si>
  <si>
    <t>166.37</t>
  </si>
  <si>
    <t>261.53</t>
  </si>
  <si>
    <t>284.6</t>
  </si>
  <si>
    <t>Total Assets, 2 Yr. CAGR %</t>
  </si>
  <si>
    <t>158.22</t>
  </si>
  <si>
    <t>65.48</t>
  </si>
  <si>
    <t>-15.82</t>
  </si>
  <si>
    <t>Tangible Book Value, 2 Yr. CAGR %</t>
  </si>
  <si>
    <t>153.29</t>
  </si>
  <si>
    <t>69.44</t>
  </si>
  <si>
    <t>-19.71</t>
  </si>
  <si>
    <t>Common Equity, 2 Yr. CAGR %</t>
  </si>
  <si>
    <t>Cash From Operations, 2 Yr. CAGR %</t>
  </si>
  <si>
    <t>183.92</t>
  </si>
  <si>
    <t>124.29</t>
  </si>
  <si>
    <t>15.33</t>
  </si>
  <si>
    <t>Capital Expenditures, 2 Yr. CAGR %</t>
  </si>
  <si>
    <t>685.73</t>
  </si>
  <si>
    <t>261.96</t>
  </si>
  <si>
    <t>-53.01</t>
  </si>
  <si>
    <t>Levered Free Cash Flow, 2 Yr. CAGR %</t>
  </si>
  <si>
    <t>21.56</t>
  </si>
  <si>
    <t>54.34</t>
  </si>
  <si>
    <t>Unlevered Free Cash Flow, 2 Yr. CAGR %</t>
  </si>
  <si>
    <t>21.61</t>
  </si>
  <si>
    <t>50.7</t>
  </si>
  <si>
    <t>Compound Annual Growth Rate Over Three Years</t>
  </si>
  <si>
    <t>EBITDA, 3 Yr. CAGR %</t>
  </si>
  <si>
    <t>160.42</t>
  </si>
  <si>
    <t>9.8</t>
  </si>
  <si>
    <t>EBITA, 3 Yr. CAGR %</t>
  </si>
  <si>
    <t>160.46</t>
  </si>
  <si>
    <t>9.89</t>
  </si>
  <si>
    <t>EBIT, 3 Yr. CAGR %</t>
  </si>
  <si>
    <t>Earnings From Cont. Operations, 3 Yr. CAGR %</t>
  </si>
  <si>
    <t>86.2</t>
  </si>
  <si>
    <t>-37.36</t>
  </si>
  <si>
    <t>Net Income, 3 Yr. CAGR %</t>
  </si>
  <si>
    <t>120.89</t>
  </si>
  <si>
    <t>-38.13</t>
  </si>
  <si>
    <t>Normalized Net Income, 3 Yr. CAGR %</t>
  </si>
  <si>
    <t>342.03</t>
  </si>
  <si>
    <t>-7.49</t>
  </si>
  <si>
    <t>Diluted EPS Before Extra, 3 Yr. CAGR %</t>
  </si>
  <si>
    <t>-15.67</t>
  </si>
  <si>
    <t>-48.24</t>
  </si>
  <si>
    <t>Net Property, Plant and Equip., 3 Yr. CAGR %</t>
  </si>
  <si>
    <t>253.54</t>
  </si>
  <si>
    <t>214.28</t>
  </si>
  <si>
    <t>Total Assets, 3 Yr. CAGR %</t>
  </si>
  <si>
    <t>70.05</t>
  </si>
  <si>
    <t>38.05</t>
  </si>
  <si>
    <t>Tangible Book Value, 3 Yr. CAGR %</t>
  </si>
  <si>
    <t>64.34</t>
  </si>
  <si>
    <t>38.82</t>
  </si>
  <si>
    <t>Common Equity, 3 Yr. CAGR %</t>
  </si>
  <si>
    <t>Cash From Operations, 3 Yr. CAGR %</t>
  </si>
  <si>
    <t>137.02</t>
  </si>
  <si>
    <t>59.41</t>
  </si>
  <si>
    <t>Capital Expenditures, 3 Yr. CAGR %</t>
  </si>
  <si>
    <t>243.93</t>
  </si>
  <si>
    <t>63.74</t>
  </si>
  <si>
    <t>Levered Free Cash Flow, 3 Yr. CAGR %</t>
  </si>
  <si>
    <t>2.58</t>
  </si>
  <si>
    <t>Unlevered Free Cash Flow, 3 Yr. CAGR %</t>
  </si>
  <si>
    <t>1.32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</si>
  <si>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</si>
  <si>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</si>
  <si>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</si>
  <si>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</si>
  <si>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</si>
  <si>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</si>
  <si>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</si>
  <si>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1,223</t>
  </si>
  <si>
    <t>441.2</t>
  </si>
  <si>
    <t>234.1</t>
  </si>
  <si>
    <t>223.2</t>
  </si>
  <si>
    <t>-</t>
  </si>
  <si>
    <t>Change</t>
  </si>
  <si>
    <t>-63.92%</t>
  </si>
  <si>
    <t>-46.95%</t>
  </si>
  <si>
    <t>-4.66%</t>
  </si>
  <si>
    <t>0%</t>
  </si>
  <si>
    <t>Enterprise Value (EV)
                                    1</t>
  </si>
  <si>
    <t>861.6</t>
  </si>
  <si>
    <t>183.2</t>
  </si>
  <si>
    <t>72.97</t>
  </si>
  <si>
    <t>156.9</t>
  </si>
  <si>
    <t>249.5</t>
  </si>
  <si>
    <t>172.5</t>
  </si>
  <si>
    <t>-78.73%</t>
  </si>
  <si>
    <t>-60.18%</t>
  </si>
  <si>
    <t>114.99%</t>
  </si>
  <si>
    <t>59.03%</t>
  </si>
  <si>
    <t>-30.86%</t>
  </si>
  <si>
    <t>P/E ratio</t>
  </si>
  <si>
    <t>-6.31x</t>
  </si>
  <si>
    <t>-2.71x</t>
  </si>
  <si>
    <t>-5.64x</t>
  </si>
  <si>
    <t>-1.69x</t>
  </si>
  <si>
    <t>-2.13x</t>
  </si>
  <si>
    <t>-2.12x</t>
  </si>
  <si>
    <t>PBR</t>
  </si>
  <si>
    <t>3.25x</t>
  </si>
  <si>
    <t>1.69x</t>
  </si>
  <si>
    <t>0.96x</t>
  </si>
  <si>
    <t>1.66x</t>
  </si>
  <si>
    <t>5.78x</t>
  </si>
  <si>
    <t>1.9x</t>
  </si>
  <si>
    <t>PEG</t>
  </si>
  <si>
    <t>0.1x</t>
  </si>
  <si>
    <t>-0x</t>
  </si>
  <si>
    <t>-4.42x</t>
  </si>
  <si>
    <t>Capitalization / Revenue</t>
  </si>
  <si>
    <t>60x</t>
  </si>
  <si>
    <t>1,894x</t>
  </si>
  <si>
    <t>1,094x</t>
  </si>
  <si>
    <t>403x</t>
  </si>
  <si>
    <t>893x</t>
  </si>
  <si>
    <t>EV / Revenue</t>
  </si>
  <si>
    <t>42.3x</t>
  </si>
  <si>
    <t>786x</t>
  </si>
  <si>
    <t>341x</t>
  </si>
  <si>
    <t>283x</t>
  </si>
  <si>
    <t>998x</t>
  </si>
  <si>
    <t>690x</t>
  </si>
  <si>
    <t>EV / EBITDA</t>
  </si>
  <si>
    <t>-6.35x</t>
  </si>
  <si>
    <t>-1.27x</t>
  </si>
  <si>
    <t>-0.58x</t>
  </si>
  <si>
    <t>-1.61x</t>
  </si>
  <si>
    <t>-2.01x</t>
  </si>
  <si>
    <t>-1.13x</t>
  </si>
  <si>
    <t>EV / EBIT</t>
  </si>
  <si>
    <t>-6.34x</t>
  </si>
  <si>
    <t>-1.59x</t>
  </si>
  <si>
    <t>-2.09x</t>
  </si>
  <si>
    <t>-1.23x</t>
  </si>
  <si>
    <t>EV / FCF</t>
  </si>
  <si>
    <t>-13.6x</t>
  </si>
  <si>
    <t>-1.74x</t>
  </si>
  <si>
    <t>-0.86x</t>
  </si>
  <si>
    <t>-1.84x</t>
  </si>
  <si>
    <t>-2.07x</t>
  </si>
  <si>
    <t>-1.16x</t>
  </si>
  <si>
    <t>FCF Yield</t>
  </si>
  <si>
    <t>-7.36%</t>
  </si>
  <si>
    <t>-57.4%</t>
  </si>
  <si>
    <t>-116%</t>
  </si>
  <si>
    <t>-54.3%</t>
  </si>
  <si>
    <t>-48.4%</t>
  </si>
  <si>
    <t>-86%</t>
  </si>
  <si>
    <t>Dividend per Share
                                    2</t>
  </si>
  <si>
    <t>Rate of return</t>
  </si>
  <si>
    <t>EPS
                                    2</t>
  </si>
  <si>
    <t>-0.7867</t>
  </si>
  <si>
    <t>-0.625</t>
  </si>
  <si>
    <t>-0.628</t>
  </si>
  <si>
    <t>Distribution rate</t>
  </si>
  <si>
    <t>Net sales
                                    1</t>
  </si>
  <si>
    <t>20.38</t>
  </si>
  <si>
    <t>0.233</t>
  </si>
  <si>
    <t>0.214</t>
  </si>
  <si>
    <t>0.5543</t>
  </si>
  <si>
    <t>0.25</t>
  </si>
  <si>
    <t>EBITDA
                                    1</t>
  </si>
  <si>
    <t>-135.8</t>
  </si>
  <si>
    <t>-144.6</t>
  </si>
  <si>
    <t>-125.2</t>
  </si>
  <si>
    <t>-97.45</t>
  </si>
  <si>
    <t>-124</t>
  </si>
  <si>
    <t>-152.8</t>
  </si>
  <si>
    <t>EBIT
                                    1</t>
  </si>
  <si>
    <t>-144.8</t>
  </si>
  <si>
    <t>-125.5</t>
  </si>
  <si>
    <t>-98.59</t>
  </si>
  <si>
    <t>-119.6</t>
  </si>
  <si>
    <t>-139.9</t>
  </si>
  <si>
    <t>Net income
                                    1</t>
  </si>
  <si>
    <t>-167.8</t>
  </si>
  <si>
    <t>-152.4</t>
  </si>
  <si>
    <t>-40.22</t>
  </si>
  <si>
    <t>-129.1</t>
  </si>
  <si>
    <t>-119</t>
  </si>
  <si>
    <t>-138</t>
  </si>
  <si>
    <t>Net Debt
                                    1</t>
  </si>
  <si>
    <t>-361.5</t>
  </si>
  <si>
    <t>-258</t>
  </si>
  <si>
    <t>-161.1</t>
  </si>
  <si>
    <t>-66.3</t>
  </si>
  <si>
    <t>26.3</t>
  </si>
  <si>
    <t>-50.7</t>
  </si>
  <si>
    <t>Reference price
                                    2</t>
  </si>
  <si>
    <t>7.630</t>
  </si>
  <si>
    <t>2.660</t>
  </si>
  <si>
    <t>1.410</t>
  </si>
  <si>
    <t>1.330</t>
  </si>
  <si>
    <t>Nbr of stocks (in thousands)</t>
  </si>
  <si>
    <t>160,298</t>
  </si>
  <si>
    <t>165,875</t>
  </si>
  <si>
    <t>166,010</t>
  </si>
  <si>
    <t>167,802</t>
  </si>
  <si>
    <t>Announcement Date</t>
  </si>
  <si>
    <t>3/30/22</t>
  </si>
  <si>
    <t>3/24/23</t>
  </si>
  <si>
    <t>3/28/24</t>
  </si>
  <si>
    <t>address1</t>
  </si>
  <si>
    <t>Wallstrasse 16</t>
  </si>
  <si>
    <t>city</t>
  </si>
  <si>
    <t>Berlin</t>
  </si>
  <si>
    <t>zip</t>
  </si>
  <si>
    <t>10179</t>
  </si>
  <si>
    <t>country</t>
  </si>
  <si>
    <t>phone</t>
  </si>
  <si>
    <t>49 89 2153 9035</t>
  </si>
  <si>
    <t>fax</t>
  </si>
  <si>
    <t>49 89 2153 90351</t>
  </si>
  <si>
    <t>website</t>
  </si>
  <si>
    <t>https://www.atai.life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</si>
  <si>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</si>
  <si>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</si>
  <si>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</si>
  <si>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</si>
  <si>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</si>
  <si>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</si>
  <si>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</si>
  <si>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</si>
  <si>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</si>
  <si>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</si>
  <si>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</si>
  <si>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Atai Life Sciences N.V., a clinical-stage biopharmaceutical company, develops and invests in various therapeutics to treat depression, anxiety, addiction, and other mental health disorders. Its product candidates include COMP360, a proprietary psilocybin which is in Phase 3 program; BPL-003, an intranasal formulation that is in Phase 2a and 2b clinical studies; TRD; VLS-01, an transmucosal film in Phase 1b clinical studies; and ELE-101, a serotonergic psychedelic that is in Phase 1/2a study, for the treatment of treatment resistant depression. The company also develop IBX-210, an intravenous formulation of ibogaine, and DMX-1002, an oral formulation of ibogaine indicated for the treatment of opioid use disorder; EMP-01, an oral formulation of an R-MDMA derivative being developed for the treatment of post-traumatic stress disorder; and EGX-A and EGX-B, psychedelic-like with novel, non-tryptamine structures with differentiated 5-HT receptor pharmacology. In addition, it offers RL-007, an orally bioavailable compound, which is a pro-cognitive neuromodulator for cognitive impairment associated with schizophrenia; and GRX-917, a deuterated etifoxine for the treatment of generalize anxiety disorder. Further, the company develops PCN-101, a subcutaneous formulation of R-ketamine, as a therapy for psychiatric indications initially focused on TRD; KUR-101, a formulation of deuterated mitragynine for the treatment of OUD; and RLS-01, indicated for treatment resistant depression. ATAI Life Sciences N.V. was founded in 2018 and is headquartered in Berlin, Germany with offices in New York and London.</t>
  </si>
  <si>
    <t>fullTimeEmployees</t>
  </si>
  <si>
    <t>companyOfficers</t>
  </si>
  <si>
    <t>[{'maxAge': 1, 'name': 'Mr. Christian  Angermayer', 'age': 46, 'title': 'Founder &amp; Chairman of the Supervisory Board', 'yearBorn': 1978, 'fiscalYear': 2023, 'totalPay': 70000, 'exercisedValue': 0, 'unexercisedValue': 0}, {'maxAge': 1, 'name': 'Dr. Srinivas G. Rao M.D., Ph.D.', 'age': 55, 'title': 'Co-Founder &amp; Co-CEO', 'yearBorn': 1969, 'fiscalYear': 2023, 'totalPay': 793650, 'exercisedValue': 0, 'unexercisedValue': 0}, {'maxAge': 1, 'name': 'Mr. Florian  Brand', 'age': 37, 'title': 'Co-Founder, MD &amp; Co-CEO', 'yearBorn': 1987, 'fiscalYear': 2023, 'totalPay': 793325, 'exercisedValue': 0, 'unexercisedValue': 4409600}, {'maxAge': 1, 'name': 'Ms. Anne  Johnson', 'age': 55, 'title': 'Chief Financial Officer', 'yearBorn': 1969, 'fiscalYear': 2023, 'totalPay': 494232, 'exercisedValue': 0, 'unexercisedValue': 0}, {'maxAge': 1, 'name': 'Dr. Michael  Raven Ph.D.', 'title': 'Senior Vice President of Operations', 'fiscalYear': 2023, 'exercisedValue': 0, 'unexercisedValue': 0}, {'maxAge': 1, 'name': 'Mr. Frank  Stegert', 'age': 43, 'title': 'Vice President of Investment &amp; Venture Management', 'yearBorn': 1981, 'fiscalYear': 2023, 'exercisedValue': 0, 'unexercisedValue': 0}, {'maxAge': 1, 'name': 'Mr. Ryan  Barrett J.D.', 'age': 43, 'title': 'Senior VP, General Counsel &amp; Corporate Secretary', 'yearBorn': 1981, 'fiscalYear': 2023, 'exercisedValue': 0, 'unexercisedValue': 0}, {'maxAge': 1, 'name': 'Dr. Glenn  Short Ph.D.', 'title': 'Senior Vice President of Early Development', 'fiscalYear': 2023, 'exercisedValue': 0, 'unexercisedValue': 0}, {'maxAge': 1, 'name': 'Dr. Sahil V. Kirpekar M.D.', 'age': 38, 'title': 'Chief Business Officer', 'yearBorn': 1986, 'fiscalYear': 2023, 'exercisedValue': 0, 'unexercisedValue': 0}, {'maxAge': 1, 'name': 'Dr. Kevin  Craig M.D.', 'title': 'Senior Vice President of Clinical Development',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</si>
  <si>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</si>
  <si>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</si>
  <si>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</si>
  <si>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</si>
  <si>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</si>
  <si>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</si>
  <si>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</si>
  <si>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</si>
  <si>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</si>
  <si>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</si>
  <si>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</si>
  <si>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</si>
  <si>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</si>
  <si>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</si>
  <si>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</si>
  <si>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</si>
  <si>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</si>
  <si>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</si>
  <si>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</si>
  <si>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</si>
  <si>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</si>
  <si>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</si>
  <si>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</si>
  <si>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</si>
  <si>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</si>
  <si>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</si>
  <si>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</si>
  <si>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</si>
  <si>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</si>
  <si>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</si>
  <si>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</si>
  <si>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</si>
  <si>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</si>
  <si>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</si>
  <si>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</si>
  <si>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</si>
  <si>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</si>
  <si>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</si>
  <si>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</si>
  <si>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</si>
  <si>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</si>
  <si>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</si>
  <si>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</si>
  <si>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</si>
  <si>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</si>
  <si>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</si>
  <si>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</si>
  <si>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</si>
  <si>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</si>
  <si>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</si>
  <si>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</si>
  <si>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</si>
  <si>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</si>
  <si>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</si>
  <si>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</si>
  <si>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</si>
  <si>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</si>
  <si>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</si>
  <si>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</si>
  <si>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</si>
  <si>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</si>
  <si>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ATAI Life Sciences N.V.</t>
  </si>
  <si>
    <t>longName</t>
  </si>
  <si>
    <t>Atai Life Sciences N.V.</t>
  </si>
  <si>
    <t>firstTradeDateEpochUtc</t>
  </si>
  <si>
    <t>timeZoneFullName</t>
  </si>
  <si>
    <t>America/New_York</t>
  </si>
  <si>
    <t>timeZoneShortName</t>
  </si>
  <si>
    <t>EST</t>
  </si>
  <si>
    <t>uuid</t>
  </si>
  <si>
    <t>8699f3bf-7398-34d0-b0ba-129948e2583d</t>
  </si>
  <si>
    <t>messageBoardId</t>
  </si>
  <si>
    <t>finmb_710359021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</si>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</sst>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tai.life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-12.94726353148846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2.684832E8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0.907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-2.3645203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-14.0</v>
      </c>
      <c r="C2" s="1">
        <v>-170.0</v>
      </c>
      <c r="D2" s="1">
        <v>-168.0</v>
      </c>
      <c r="E2" s="1">
        <v>-152.0</v>
      </c>
      <c r="F2" s="1">
        <v>-40.0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2.0</v>
      </c>
      <c r="D3" s="1">
        <v>4.0</v>
      </c>
      <c r="E3" s="1">
        <v>16.0</v>
      </c>
      <c r="F3" s="1">
        <v>31.0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2.0</v>
      </c>
      <c r="D4" s="1">
        <v>4.0</v>
      </c>
      <c r="E4" s="1">
        <v>16.0</v>
      </c>
      <c r="F4" s="1">
        <v>31.0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6.0</v>
      </c>
      <c r="D5" s="1">
        <v>19.0</v>
      </c>
      <c r="E5" s="1">
        <v>13.0</v>
      </c>
      <c r="F5" s="1">
        <v>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-6.0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62.0</v>
      </c>
      <c r="C7" s="1">
        <v>-19.0</v>
      </c>
      <c r="D7" s="1">
        <v>-4.0</v>
      </c>
      <c r="E7" s="1">
        <v>-27.0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9.0</v>
      </c>
      <c r="C8" s="1">
        <v>12.0</v>
      </c>
      <c r="D8" s="1">
        <v>15.0</v>
      </c>
      <c r="E8" s="1">
        <v>35.0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85.0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6.0</v>
      </c>
      <c r="C10" s="1">
        <v>76.0</v>
      </c>
      <c r="D10" s="1">
        <v>58.0</v>
      </c>
      <c r="E10" s="1">
        <v>16.0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5.0</v>
      </c>
      <c r="C11" s="1">
        <v>67.0</v>
      </c>
      <c r="D11" s="1">
        <v>63.0</v>
      </c>
      <c r="E11" s="1">
        <v>42.0</v>
      </c>
      <c r="F11" s="1">
        <v>32.0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-10.0</v>
      </c>
      <c r="C12" s="1">
        <v>8.0</v>
      </c>
      <c r="D12" s="1">
        <v>-20.0</v>
      </c>
      <c r="E12" s="1">
        <v>-8.0</v>
      </c>
      <c r="F12" s="1">
        <v>-89.0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24.0</v>
      </c>
      <c r="C13" s="1">
        <v>1.0</v>
      </c>
      <c r="D13" s="1">
        <v>2.0</v>
      </c>
      <c r="E13" s="1">
        <v>-3.0</v>
      </c>
      <c r="F13" s="1">
        <v>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1.0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-37.0</v>
      </c>
      <c r="C15" s="1">
        <v>2.0</v>
      </c>
      <c r="D15" s="1">
        <v>-9.0</v>
      </c>
      <c r="E15" s="1">
        <v>-30.0</v>
      </c>
      <c r="F15" s="1">
        <v>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-7.0</v>
      </c>
      <c r="C16" s="1">
        <v>-20.0</v>
      </c>
      <c r="D16" s="1">
        <v>-63.0</v>
      </c>
      <c r="E16" s="1">
        <v>-104.0</v>
      </c>
      <c r="F16" s="1">
        <v>-84.0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-5.0</v>
      </c>
      <c r="D17" s="1">
        <v>-1.0</v>
      </c>
      <c r="E17" s="1">
        <v>-77.0</v>
      </c>
      <c r="F17" s="1">
        <v>-25.0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-44.0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-95.0</v>
      </c>
      <c r="E19" s="1">
        <v>-25.0</v>
      </c>
      <c r="F19" s="1">
        <v>-33.0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-1.0</v>
      </c>
      <c r="C20" s="1">
        <v>-26.0</v>
      </c>
      <c r="D20" s="1">
        <v>-76.0</v>
      </c>
      <c r="E20" s="1">
        <v>-82.0</v>
      </c>
      <c r="F20" s="1">
        <v>-46.0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-7.0</v>
      </c>
      <c r="C21" s="1">
        <v>-2.0</v>
      </c>
      <c r="D21" s="1">
        <v>-2.0</v>
      </c>
      <c r="E21" s="1">
        <v>-3.0</v>
      </c>
      <c r="F21" s="1">
        <v>-5.0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-9.0</v>
      </c>
      <c r="C22" s="1">
        <v>-28.0</v>
      </c>
      <c r="D22" s="1">
        <v>-81.0</v>
      </c>
      <c r="E22" s="1">
        <v>-86.0</v>
      </c>
      <c r="F22" s="1">
        <v>-53.0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32.0</v>
      </c>
      <c r="D23" s="1">
        <v>1.0</v>
      </c>
      <c r="E23" s="1">
        <v>15.0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32.0</v>
      </c>
      <c r="D24" s="1">
        <v>1.0</v>
      </c>
      <c r="E24" s="1">
        <v>15.0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42.0</v>
      </c>
      <c r="C25" s="1">
        <v>82.0</v>
      </c>
      <c r="D25" s="1">
        <v>418.0</v>
      </c>
      <c r="E25" s="1">
        <v>6.0</v>
      </c>
      <c r="F25" s="1">
        <v>22.0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-2.0</v>
      </c>
      <c r="C26" s="1">
        <v>-2.0</v>
      </c>
      <c r="D26" s="1">
        <v>-9.0</v>
      </c>
      <c r="E26" s="1">
        <v>-1.0</v>
      </c>
      <c r="F26" s="1">
        <v>-8.0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40.0</v>
      </c>
      <c r="C27" s="1">
        <v>113.0</v>
      </c>
      <c r="D27" s="1">
        <v>410.0</v>
      </c>
      <c r="E27" s="1">
        <v>20.0</v>
      </c>
      <c r="F27" s="1">
        <v>-8.0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-37.0</v>
      </c>
      <c r="C28" s="1">
        <v>3.0</v>
      </c>
      <c r="D28" s="1">
        <v>-32.0</v>
      </c>
      <c r="E28" s="1">
        <v>-1.0</v>
      </c>
      <c r="F28" s="1">
        <v>18.0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23.0</v>
      </c>
      <c r="C30" s="1">
        <v>67.0</v>
      </c>
      <c r="D30" s="1">
        <v>265.0</v>
      </c>
      <c r="E30" s="1">
        <v>-172.0</v>
      </c>
      <c r="F30" s="1">
        <v>-146.0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0.0</v>
      </c>
      <c r="D32" s="1">
        <v>0.0</v>
      </c>
      <c r="E32" s="1">
        <v>50.0</v>
      </c>
      <c r="F32" s="1">
        <v>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0.0</v>
      </c>
      <c r="D33" s="1">
        <v>0.0</v>
      </c>
      <c r="E33" s="1">
        <v>65.0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-34.0</v>
      </c>
      <c r="D34" s="1">
        <v>-15.0</v>
      </c>
      <c r="E34" s="1">
        <v>-50.0</v>
      </c>
      <c r="F34" s="1">
        <v>-37.0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0.0</v>
      </c>
      <c r="C35" s="1">
        <v>-34.0</v>
      </c>
      <c r="D35" s="1">
        <v>-15.0</v>
      </c>
      <c r="E35" s="1">
        <v>-51.0</v>
      </c>
      <c r="F35" s="1">
        <v>-35.0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-17.0</v>
      </c>
      <c r="D36" s="1">
        <v>1.0</v>
      </c>
      <c r="E36" s="1">
        <v>2.0</v>
      </c>
      <c r="F36" s="1">
        <v>-7.0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32.0</v>
      </c>
      <c r="D37" s="1">
        <v>1.0</v>
      </c>
      <c r="E37" s="1">
        <v>15.0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30.0</v>
      </c>
      <c r="C3" s="1">
        <v>97.0</v>
      </c>
      <c r="D3" s="1">
        <v>362.0</v>
      </c>
      <c r="E3" s="1">
        <v>191.0</v>
      </c>
      <c r="F3" s="1">
        <v>45.0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0.0</v>
      </c>
      <c r="E4" s="1">
        <v>82.0</v>
      </c>
      <c r="F4" s="1">
        <v>134.0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30.0</v>
      </c>
      <c r="C5" s="1">
        <v>97.0</v>
      </c>
      <c r="D5" s="1">
        <v>362.0</v>
      </c>
      <c r="E5" s="1">
        <v>273.0</v>
      </c>
      <c r="F5" s="1">
        <v>179.0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46.0</v>
      </c>
      <c r="C6" s="1">
        <v>1.0</v>
      </c>
      <c r="D6" s="1">
        <v>5.0</v>
      </c>
      <c r="E6" s="1">
        <v>5.0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8.0</v>
      </c>
      <c r="C7" s="1">
        <v>22.0</v>
      </c>
      <c r="D7" s="1">
        <v>91.0</v>
      </c>
      <c r="E7" s="1">
        <v>0.0</v>
      </c>
      <c r="F7" s="1">
        <v>50.0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8.0</v>
      </c>
      <c r="C8" s="1">
        <v>1.0</v>
      </c>
      <c r="D8" s="1">
        <v>6.0</v>
      </c>
      <c r="E8" s="1">
        <v>5.0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2.0</v>
      </c>
      <c r="C9" s="1">
        <v>14.0</v>
      </c>
      <c r="D9" s="1">
        <v>3.0</v>
      </c>
      <c r="E9" s="1">
        <v>2.0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35.0</v>
      </c>
      <c r="C10" s="1">
        <v>86.0</v>
      </c>
      <c r="D10" s="1">
        <v>3.0</v>
      </c>
      <c r="E10" s="1">
        <v>6.0</v>
      </c>
      <c r="F10" s="1">
        <v>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39.0</v>
      </c>
      <c r="C11" s="1">
        <v>99.0</v>
      </c>
      <c r="D11" s="1">
        <v>375.0</v>
      </c>
      <c r="E11" s="1">
        <v>287.0</v>
      </c>
      <c r="F11" s="1">
        <v>186.0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1">
        <v>0.0</v>
      </c>
      <c r="C12" s="1">
        <v>9.0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0.0</v>
      </c>
      <c r="C13" s="1">
        <v>-2.0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2.0</v>
      </c>
      <c r="C14" s="1">
        <v>7.0</v>
      </c>
      <c r="D14" s="1">
        <v>14.0</v>
      </c>
      <c r="E14" s="1">
        <v>92.0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22.0</v>
      </c>
      <c r="C15" s="1">
        <v>8.0</v>
      </c>
      <c r="D15" s="1">
        <v>27.0</v>
      </c>
      <c r="E15" s="1">
        <v>6.0</v>
      </c>
      <c r="F15" s="1">
        <v>91.0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1.0</v>
      </c>
      <c r="D16" s="1">
        <v>3.0</v>
      </c>
      <c r="E16" s="1">
        <v>7.0</v>
      </c>
      <c r="F16" s="1">
        <v>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1.0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0.0</v>
      </c>
      <c r="C18" s="1">
        <v>33.0</v>
      </c>
      <c r="D18" s="1">
        <v>7.0</v>
      </c>
      <c r="E18" s="1">
        <v>3.0</v>
      </c>
      <c r="F18" s="1">
        <v>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62.0</v>
      </c>
      <c r="C19" s="1">
        <v>112.0</v>
      </c>
      <c r="D19" s="1">
        <v>414.0</v>
      </c>
      <c r="E19" s="1">
        <v>305.0</v>
      </c>
      <c r="F19" s="1">
        <v>293.0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68.0</v>
      </c>
      <c r="C21" s="1">
        <v>3.0</v>
      </c>
      <c r="D21" s="1">
        <v>6.0</v>
      </c>
      <c r="E21" s="1">
        <v>2.0</v>
      </c>
      <c r="F21" s="1">
        <v>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79.0</v>
      </c>
      <c r="C22" s="1">
        <v>8.0</v>
      </c>
      <c r="D22" s="1">
        <v>6.0</v>
      </c>
      <c r="E22" s="1">
        <v>15.0</v>
      </c>
      <c r="F22" s="1">
        <v>14.0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0.0</v>
      </c>
      <c r="E23" s="1">
        <v>0.0</v>
      </c>
      <c r="F23" s="1">
        <v>27.0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12.0</v>
      </c>
      <c r="C24" s="1">
        <v>99.0</v>
      </c>
      <c r="D24" s="1">
        <v>8.0</v>
      </c>
      <c r="E24" s="1">
        <v>2.0</v>
      </c>
      <c r="F24" s="1">
        <v>71.0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10.0</v>
      </c>
      <c r="E25" s="1">
        <v>19.0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1.0</v>
      </c>
      <c r="C26" s="1">
        <v>12.0</v>
      </c>
      <c r="D26" s="1">
        <v>20.0</v>
      </c>
      <c r="E26" s="1">
        <v>19.0</v>
      </c>
      <c r="F26" s="1">
        <v>20.0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15.0</v>
      </c>
      <c r="C27" s="1">
        <v>2.0</v>
      </c>
      <c r="D27" s="1">
        <v>3.0</v>
      </c>
      <c r="E27" s="1">
        <v>17.0</v>
      </c>
      <c r="F27" s="1">
        <v>20.0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0.0</v>
      </c>
      <c r="C28" s="1">
        <v>0.0</v>
      </c>
      <c r="D28" s="1">
        <v>0.0</v>
      </c>
      <c r="E28" s="1">
        <v>0.0</v>
      </c>
      <c r="F28" s="1">
        <v>99.0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81</v>
      </c>
      <c r="B29" s="1">
        <v>57.0</v>
      </c>
      <c r="C29" s="1">
        <v>1.0</v>
      </c>
      <c r="D29" s="1">
        <v>4.0</v>
      </c>
      <c r="E29" s="1">
        <v>2.0</v>
      </c>
      <c r="F29" s="1">
        <v>7.0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82</v>
      </c>
      <c r="B30" s="1">
        <v>2.0</v>
      </c>
      <c r="C30" s="1">
        <v>16.0</v>
      </c>
      <c r="D30" s="1">
        <v>28.0</v>
      </c>
      <c r="E30" s="1">
        <v>39.0</v>
      </c>
      <c r="F30" s="1">
        <v>49.0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83</v>
      </c>
      <c r="B31" s="1">
        <v>6.0</v>
      </c>
      <c r="C31" s="1">
        <v>8.0</v>
      </c>
      <c r="D31" s="1">
        <v>18.0</v>
      </c>
      <c r="E31" s="1">
        <v>18.0</v>
      </c>
      <c r="F31" s="1">
        <v>18.0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84</v>
      </c>
      <c r="B32" s="1">
        <v>73.0</v>
      </c>
      <c r="C32" s="1">
        <v>266.0</v>
      </c>
      <c r="D32" s="1">
        <v>725.0</v>
      </c>
      <c r="E32" s="1">
        <v>774.0</v>
      </c>
      <c r="F32" s="1">
        <v>795.0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85</v>
      </c>
      <c r="B33" s="1">
        <v>-19.0</v>
      </c>
      <c r="C33" s="1">
        <v>-189.0</v>
      </c>
      <c r="D33" s="1">
        <v>-358.0</v>
      </c>
      <c r="E33" s="1">
        <v>-510.0</v>
      </c>
      <c r="F33" s="1">
        <v>-551.0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-1.0</v>
      </c>
      <c r="C34" s="1">
        <v>5.0</v>
      </c>
      <c r="D34" s="1">
        <v>-8.0</v>
      </c>
      <c r="E34" s="1">
        <v>-21.0</v>
      </c>
      <c r="F34" s="1">
        <v>-19.0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58.0</v>
      </c>
      <c r="C35" s="1">
        <v>90.0</v>
      </c>
      <c r="D35" s="1">
        <v>377.0</v>
      </c>
      <c r="E35" s="1">
        <v>261.0</v>
      </c>
      <c r="F35" s="1">
        <v>243.0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1.0</v>
      </c>
      <c r="C36" s="1">
        <v>4.0</v>
      </c>
      <c r="D36" s="1">
        <v>9.0</v>
      </c>
      <c r="E36" s="1">
        <v>5.0</v>
      </c>
      <c r="F36" s="1">
        <v>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59.0</v>
      </c>
      <c r="C37" s="1">
        <v>95.0</v>
      </c>
      <c r="D37" s="1">
        <v>386.0</v>
      </c>
      <c r="E37" s="1">
        <v>266.0</v>
      </c>
      <c r="F37" s="1">
        <v>244.0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62.0</v>
      </c>
      <c r="C38" s="1">
        <v>112.0</v>
      </c>
      <c r="D38" s="1">
        <v>414.0</v>
      </c>
      <c r="E38" s="1">
        <v>305.0</v>
      </c>
      <c r="F38" s="1">
        <v>293.0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9.0</v>
      </c>
      <c r="C40" s="1">
        <v>11.0</v>
      </c>
      <c r="D40" s="1">
        <v>161.0</v>
      </c>
      <c r="E40" s="1">
        <v>166.0</v>
      </c>
      <c r="F40" s="1">
        <v>166.0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9.0</v>
      </c>
      <c r="C41" s="1">
        <v>11.0</v>
      </c>
      <c r="D41" s="1">
        <v>161.0</v>
      </c>
      <c r="E41" s="1">
        <v>166.0</v>
      </c>
      <c r="F41" s="1">
        <v>166.0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 t="s">
        <v>94</v>
      </c>
      <c r="C42" s="1" t="s">
        <v>95</v>
      </c>
      <c r="D42" s="1" t="s">
        <v>96</v>
      </c>
      <c r="E42" s="1" t="s">
        <v>97</v>
      </c>
      <c r="F42" s="1" t="s">
        <v>98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58.0</v>
      </c>
      <c r="C43" s="1">
        <v>90.0</v>
      </c>
      <c r="D43" s="1">
        <v>377.0</v>
      </c>
      <c r="E43" s="1">
        <v>261.0</v>
      </c>
      <c r="F43" s="1">
        <v>243.0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94</v>
      </c>
      <c r="C44" s="1" t="s">
        <v>95</v>
      </c>
      <c r="D44" s="1" t="s">
        <v>96</v>
      </c>
      <c r="E44" s="1" t="s">
        <v>97</v>
      </c>
      <c r="F44" s="1" t="s">
        <v>98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>
        <v>15.0</v>
      </c>
      <c r="C45" s="1">
        <v>2.0</v>
      </c>
      <c r="D45" s="1">
        <v>3.0</v>
      </c>
      <c r="E45" s="1">
        <v>17.0</v>
      </c>
      <c r="F45" s="1">
        <v>21.0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-29.0</v>
      </c>
      <c r="C46" s="1">
        <v>-95.0</v>
      </c>
      <c r="D46" s="1">
        <v>-359.0</v>
      </c>
      <c r="E46" s="1">
        <v>-256.0</v>
      </c>
      <c r="F46" s="1">
        <v>-158.0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0.0</v>
      </c>
      <c r="C47" s="1">
        <v>8.0</v>
      </c>
      <c r="D47" s="1">
        <v>15.0</v>
      </c>
      <c r="E47" s="1">
        <v>20.0</v>
      </c>
      <c r="F47" s="1">
        <v>8.0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>
        <v>1.0</v>
      </c>
      <c r="C48" s="1">
        <v>4.0</v>
      </c>
      <c r="D48" s="1">
        <v>9.0</v>
      </c>
      <c r="E48" s="1">
        <v>5.0</v>
      </c>
      <c r="F48" s="1">
        <v>1.0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105</v>
      </c>
      <c r="B49" s="1">
        <v>40.0</v>
      </c>
      <c r="C49" s="1">
        <v>0.0</v>
      </c>
      <c r="D49" s="1">
        <v>16.0</v>
      </c>
      <c r="E49" s="1">
        <v>0.0</v>
      </c>
      <c r="F49" s="1">
        <v>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106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107</v>
      </c>
      <c r="B51" s="1">
        <v>0.0</v>
      </c>
      <c r="C51" s="1">
        <v>9.0</v>
      </c>
      <c r="D51" s="1">
        <v>0.0</v>
      </c>
      <c r="E51" s="1">
        <v>0.0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108</v>
      </c>
      <c r="B52" s="1">
        <v>0.0</v>
      </c>
      <c r="C52" s="1">
        <v>35.0</v>
      </c>
      <c r="D52" s="1">
        <v>87.0</v>
      </c>
      <c r="E52" s="1">
        <v>133.0</v>
      </c>
      <c r="F52" s="1">
        <v>83.0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0.0</v>
      </c>
      <c r="C2" s="1">
        <v>0.0</v>
      </c>
      <c r="D2" s="1">
        <v>20.0</v>
      </c>
      <c r="E2" s="1">
        <v>23.0</v>
      </c>
      <c r="F2" s="1">
        <v>31.0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0.0</v>
      </c>
      <c r="C3" s="1">
        <v>0.0</v>
      </c>
      <c r="D3" s="1">
        <v>20.0</v>
      </c>
      <c r="E3" s="1">
        <v>23.0</v>
      </c>
      <c r="F3" s="1">
        <v>31.0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>
        <v>0.0</v>
      </c>
      <c r="D4" s="1">
        <v>20.0</v>
      </c>
      <c r="E4" s="1">
        <v>23.0</v>
      </c>
      <c r="F4" s="1">
        <v>31.0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5.0</v>
      </c>
      <c r="C5" s="1">
        <v>80.0</v>
      </c>
      <c r="D5" s="1">
        <v>92.0</v>
      </c>
      <c r="E5" s="1">
        <v>70.0</v>
      </c>
      <c r="F5" s="1">
        <v>62.0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3.0</v>
      </c>
      <c r="C6" s="1">
        <v>11.0</v>
      </c>
      <c r="D6" s="1">
        <v>47.0</v>
      </c>
      <c r="E6" s="1">
        <v>74.0</v>
      </c>
      <c r="F6" s="1">
        <v>60.0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8.0</v>
      </c>
      <c r="C7" s="1">
        <v>92.0</v>
      </c>
      <c r="D7" s="1">
        <v>141.0</v>
      </c>
      <c r="E7" s="1">
        <v>145.0</v>
      </c>
      <c r="F7" s="1">
        <v>123.0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-8.0</v>
      </c>
      <c r="C8" s="1">
        <v>-92.0</v>
      </c>
      <c r="D8" s="1">
        <v>-120.0</v>
      </c>
      <c r="E8" s="1">
        <v>-144.0</v>
      </c>
      <c r="F8" s="1">
        <v>-122.0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0.0</v>
      </c>
      <c r="C9" s="1">
        <v>0.0</v>
      </c>
      <c r="D9" s="1">
        <v>0.0</v>
      </c>
      <c r="E9" s="1">
        <v>0.0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2.0</v>
      </c>
      <c r="C10" s="1">
        <v>7.0</v>
      </c>
      <c r="D10" s="1">
        <v>20.0</v>
      </c>
      <c r="E10" s="1">
        <v>54.0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2.0</v>
      </c>
      <c r="C11" s="1">
        <v>7.0</v>
      </c>
      <c r="D11" s="1">
        <v>20.0</v>
      </c>
      <c r="E11" s="1">
        <v>54.0</v>
      </c>
      <c r="F11" s="1">
        <v>-80.0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-6.0</v>
      </c>
      <c r="C12" s="1">
        <v>-76.0</v>
      </c>
      <c r="D12" s="1">
        <v>-58.0</v>
      </c>
      <c r="E12" s="1">
        <v>-16.0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0.0</v>
      </c>
      <c r="C13" s="1">
        <v>-10.0</v>
      </c>
      <c r="D13" s="1">
        <v>8.0</v>
      </c>
      <c r="E13" s="1">
        <v>6.0</v>
      </c>
      <c r="F13" s="1">
        <v>-89.0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35.0</v>
      </c>
      <c r="C14" s="1">
        <v>41.0</v>
      </c>
      <c r="D14" s="1">
        <v>-33.0</v>
      </c>
      <c r="E14" s="1">
        <v>-1.0</v>
      </c>
      <c r="F14" s="1">
        <v>-80.0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-14.0</v>
      </c>
      <c r="C15" s="1">
        <v>-168.0</v>
      </c>
      <c r="D15" s="1">
        <v>-171.0</v>
      </c>
      <c r="E15" s="1">
        <v>-154.0</v>
      </c>
      <c r="F15" s="1">
        <v>-128.0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0.0</v>
      </c>
      <c r="C16" s="1">
        <v>0.0</v>
      </c>
      <c r="D16" s="1">
        <v>0.0</v>
      </c>
      <c r="E16" s="1">
        <v>0.0</v>
      </c>
      <c r="F16" s="1">
        <v>-3.0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-62.0</v>
      </c>
      <c r="C17" s="1">
        <v>19.0</v>
      </c>
      <c r="D17" s="1">
        <v>4.0</v>
      </c>
      <c r="E17" s="1">
        <v>27.0</v>
      </c>
      <c r="F17" s="1">
        <v>86.0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0.0</v>
      </c>
      <c r="C18" s="1">
        <v>0.0</v>
      </c>
      <c r="D18" s="1">
        <v>0.0</v>
      </c>
      <c r="E18" s="1">
        <v>1.0</v>
      </c>
      <c r="F18" s="1">
        <v>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-9.0</v>
      </c>
      <c r="C19" s="1">
        <v>-12.0</v>
      </c>
      <c r="D19" s="1">
        <v>-15.0</v>
      </c>
      <c r="E19" s="1">
        <v>-35.0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62.0</v>
      </c>
      <c r="C20" s="1">
        <v>-17.0</v>
      </c>
      <c r="D20" s="1">
        <v>3.0</v>
      </c>
      <c r="E20" s="1">
        <v>1.0</v>
      </c>
      <c r="F20" s="1">
        <v>-10.0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-24.0</v>
      </c>
      <c r="C21" s="1">
        <v>-178.0</v>
      </c>
      <c r="D21" s="1">
        <v>-178.0</v>
      </c>
      <c r="E21" s="1">
        <v>-151.0</v>
      </c>
      <c r="F21" s="1">
        <v>-45.0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0.0</v>
      </c>
      <c r="C22" s="1">
        <v>30.0</v>
      </c>
      <c r="D22" s="1">
        <v>-3.0</v>
      </c>
      <c r="E22" s="1">
        <v>6.0</v>
      </c>
      <c r="F22" s="1">
        <v>-1.0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-24.0</v>
      </c>
      <c r="C23" s="1">
        <v>-179.0</v>
      </c>
      <c r="D23" s="1">
        <v>-174.0</v>
      </c>
      <c r="E23" s="1">
        <v>-157.0</v>
      </c>
      <c r="F23" s="1">
        <v>-43.0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>
        <v>-24.0</v>
      </c>
      <c r="C24" s="1">
        <v>-179.0</v>
      </c>
      <c r="D24" s="1">
        <v>-174.0</v>
      </c>
      <c r="E24" s="1">
        <v>-157.0</v>
      </c>
      <c r="F24" s="1">
        <v>-43.0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10.0</v>
      </c>
      <c r="C25" s="1">
        <v>8.0</v>
      </c>
      <c r="D25" s="1">
        <v>6.0</v>
      </c>
      <c r="E25" s="1">
        <v>5.0</v>
      </c>
      <c r="F25" s="1">
        <v>3.0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</v>
      </c>
      <c r="B26" s="1">
        <v>-14.0</v>
      </c>
      <c r="C26" s="1">
        <v>-170.0</v>
      </c>
      <c r="D26" s="1">
        <v>-168.0</v>
      </c>
      <c r="E26" s="1">
        <v>-152.0</v>
      </c>
      <c r="F26" s="1">
        <v>-40.0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133</v>
      </c>
      <c r="B27" s="1">
        <v>-14.0</v>
      </c>
      <c r="C27" s="1">
        <v>-170.0</v>
      </c>
      <c r="D27" s="1">
        <v>-168.0</v>
      </c>
      <c r="E27" s="1">
        <v>-152.0</v>
      </c>
      <c r="F27" s="1">
        <v>-40.0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>
        <v>-14.0</v>
      </c>
      <c r="C28" s="1">
        <v>-170.0</v>
      </c>
      <c r="D28" s="1">
        <v>-168.0</v>
      </c>
      <c r="E28" s="1">
        <v>-152.0</v>
      </c>
      <c r="F28" s="1">
        <v>-40.0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137</v>
      </c>
      <c r="C30" s="1" t="s">
        <v>138</v>
      </c>
      <c r="D30" s="1" t="s">
        <v>139</v>
      </c>
      <c r="E30" s="1" t="s">
        <v>140</v>
      </c>
      <c r="F30" s="1" t="s">
        <v>141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137</v>
      </c>
      <c r="C31" s="1" t="s">
        <v>138</v>
      </c>
      <c r="D31" s="1" t="s">
        <v>139</v>
      </c>
      <c r="E31" s="1" t="s">
        <v>140</v>
      </c>
      <c r="F31" s="1" t="s">
        <v>141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8.0</v>
      </c>
      <c r="C32" s="1">
        <v>9.0</v>
      </c>
      <c r="D32" s="1">
        <v>138.0</v>
      </c>
      <c r="E32" s="1">
        <v>156.0</v>
      </c>
      <c r="F32" s="1">
        <v>159.0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 t="s">
        <v>137</v>
      </c>
      <c r="C33" s="1" t="s">
        <v>138</v>
      </c>
      <c r="D33" s="1" t="s">
        <v>139</v>
      </c>
      <c r="E33" s="1" t="s">
        <v>140</v>
      </c>
      <c r="F33" s="1" t="s">
        <v>141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1" t="s">
        <v>137</v>
      </c>
      <c r="C34" s="1" t="s">
        <v>138</v>
      </c>
      <c r="D34" s="1" t="s">
        <v>139</v>
      </c>
      <c r="E34" s="1" t="s">
        <v>140</v>
      </c>
      <c r="F34" s="1" t="s">
        <v>141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8.0</v>
      </c>
      <c r="C35" s="1">
        <v>9.0</v>
      </c>
      <c r="D35" s="1">
        <v>138.0</v>
      </c>
      <c r="E35" s="1">
        <v>156.0</v>
      </c>
      <c r="F35" s="1">
        <v>159.0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 t="s">
        <v>148</v>
      </c>
      <c r="C36" s="1" t="s">
        <v>149</v>
      </c>
      <c r="D36" s="1" t="s">
        <v>150</v>
      </c>
      <c r="E36" s="1" t="s">
        <v>151</v>
      </c>
      <c r="F36" s="1" t="s">
        <v>152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 t="s">
        <v>148</v>
      </c>
      <c r="C37" s="1" t="s">
        <v>149</v>
      </c>
      <c r="D37" s="1" t="s">
        <v>150</v>
      </c>
      <c r="E37" s="1" t="s">
        <v>151</v>
      </c>
      <c r="F37" s="1" t="s">
        <v>152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154</v>
      </c>
      <c r="B39" s="1">
        <v>-8.0</v>
      </c>
      <c r="C39" s="1">
        <v>-92.0</v>
      </c>
      <c r="D39" s="1">
        <v>-120.0</v>
      </c>
      <c r="E39" s="1">
        <v>-144.0</v>
      </c>
      <c r="F39" s="1">
        <v>-122.0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155</v>
      </c>
      <c r="B40" s="1">
        <v>-8.0</v>
      </c>
      <c r="C40" s="1">
        <v>-92.0</v>
      </c>
      <c r="D40" s="1">
        <v>-120.0</v>
      </c>
      <c r="E40" s="1">
        <v>-144.0</v>
      </c>
      <c r="F40" s="1">
        <v>-122.0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156</v>
      </c>
      <c r="B41" s="1">
        <v>-8.0</v>
      </c>
      <c r="C41" s="1">
        <v>-92.0</v>
      </c>
      <c r="D41" s="1">
        <v>-120.0</v>
      </c>
      <c r="E41" s="1">
        <v>-144.0</v>
      </c>
      <c r="F41" s="1">
        <v>-122.0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157</v>
      </c>
      <c r="B42" s="1">
        <v>0.0</v>
      </c>
      <c r="C42" s="1">
        <v>-91.0</v>
      </c>
      <c r="D42" s="1">
        <v>-118.0</v>
      </c>
      <c r="E42" s="1">
        <v>-142.0</v>
      </c>
      <c r="F42" s="1">
        <v>-121.0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158</v>
      </c>
      <c r="B43" s="1" t="s">
        <v>159</v>
      </c>
      <c r="C43" s="1" t="s">
        <v>160</v>
      </c>
      <c r="D43" s="1" t="s">
        <v>161</v>
      </c>
      <c r="E43" s="1" t="s">
        <v>162</v>
      </c>
      <c r="F43" s="1" t="s">
        <v>163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164</v>
      </c>
      <c r="B44" s="1">
        <v>0.0</v>
      </c>
      <c r="C44" s="1">
        <v>30.0</v>
      </c>
      <c r="D44" s="1">
        <v>1.0</v>
      </c>
      <c r="E44" s="1">
        <v>1.0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165</v>
      </c>
      <c r="B45" s="1">
        <v>0.0</v>
      </c>
      <c r="C45" s="1">
        <v>30.0</v>
      </c>
      <c r="D45" s="1">
        <v>1.0</v>
      </c>
      <c r="E45" s="1">
        <v>1.0</v>
      </c>
      <c r="F45" s="1">
        <v>1.0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166</v>
      </c>
      <c r="B46" s="1">
        <v>0.0</v>
      </c>
      <c r="C46" s="1">
        <v>0.0</v>
      </c>
      <c r="D46" s="1">
        <v>-5.0</v>
      </c>
      <c r="E46" s="1">
        <v>5.0</v>
      </c>
      <c r="F46" s="1">
        <v>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167</v>
      </c>
      <c r="B47" s="1">
        <v>0.0</v>
      </c>
      <c r="C47" s="1">
        <v>0.0</v>
      </c>
      <c r="D47" s="1">
        <v>-5.0</v>
      </c>
      <c r="E47" s="1">
        <v>5.0</v>
      </c>
      <c r="F47" s="1">
        <v>0.0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168</v>
      </c>
      <c r="B48" s="1">
        <v>1.0</v>
      </c>
      <c r="C48" s="1">
        <v>-96.0</v>
      </c>
      <c r="D48" s="1">
        <v>-100.0</v>
      </c>
      <c r="E48" s="1">
        <v>-91.0</v>
      </c>
      <c r="F48" s="1">
        <v>-76.0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169</v>
      </c>
      <c r="B49" s="1">
        <v>0.0</v>
      </c>
      <c r="C49" s="1">
        <v>8.0</v>
      </c>
      <c r="D49" s="1">
        <v>20.0</v>
      </c>
      <c r="E49" s="1">
        <v>10.0</v>
      </c>
      <c r="F49" s="1">
        <v>40.0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171</v>
      </c>
      <c r="B51" s="1">
        <v>5.0</v>
      </c>
      <c r="C51" s="1">
        <v>80.0</v>
      </c>
      <c r="D51" s="1">
        <v>92.0</v>
      </c>
      <c r="E51" s="1">
        <v>70.0</v>
      </c>
      <c r="F51" s="1">
        <v>61.0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172</v>
      </c>
      <c r="B52" s="1">
        <v>3.0</v>
      </c>
      <c r="C52" s="1">
        <v>23.0</v>
      </c>
      <c r="D52" s="1">
        <v>63.0</v>
      </c>
      <c r="E52" s="1">
        <v>74.0</v>
      </c>
      <c r="F52" s="1">
        <v>62.0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173</v>
      </c>
      <c r="B53" s="1">
        <v>0.0</v>
      </c>
      <c r="C53" s="1">
        <v>1.0</v>
      </c>
      <c r="D53" s="1">
        <v>1.0</v>
      </c>
      <c r="E53" s="1">
        <v>2.0</v>
      </c>
      <c r="F53" s="1">
        <v>1.0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174</v>
      </c>
      <c r="B54" s="1">
        <v>0.0</v>
      </c>
      <c r="C54" s="1">
        <v>0.0</v>
      </c>
      <c r="D54" s="1">
        <v>0.0</v>
      </c>
      <c r="E54" s="1">
        <v>0.0</v>
      </c>
      <c r="F54" s="1">
        <v>1.0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175</v>
      </c>
      <c r="B55" s="1">
        <v>0.0</v>
      </c>
      <c r="C55" s="1">
        <v>0.0</v>
      </c>
      <c r="D55" s="1">
        <v>0.0</v>
      </c>
      <c r="E55" s="1">
        <v>0.0</v>
      </c>
      <c r="F55" s="1">
        <v>-8.0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176</v>
      </c>
      <c r="B56" s="1">
        <v>0.0</v>
      </c>
      <c r="C56" s="1">
        <v>27.0</v>
      </c>
      <c r="D56" s="1">
        <v>19.0</v>
      </c>
      <c r="E56" s="1">
        <v>16.0</v>
      </c>
      <c r="F56" s="1">
        <v>12.0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177</v>
      </c>
      <c r="B57" s="1">
        <v>5.0</v>
      </c>
      <c r="C57" s="1">
        <v>5.0</v>
      </c>
      <c r="D57" s="1">
        <v>44.0</v>
      </c>
      <c r="E57" s="1">
        <v>26.0</v>
      </c>
      <c r="F57" s="1">
        <v>20.0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178</v>
      </c>
      <c r="B58" s="1">
        <v>5.0</v>
      </c>
      <c r="C58" s="1">
        <v>5.0</v>
      </c>
      <c r="D58" s="1">
        <v>63.0</v>
      </c>
      <c r="E58" s="1">
        <v>42.0</v>
      </c>
      <c r="F58" s="1">
        <v>32.0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180</v>
      </c>
      <c r="B3" s="1">
        <v>0.0</v>
      </c>
      <c r="C3" s="1" t="s">
        <v>181</v>
      </c>
      <c r="D3" s="1" t="s">
        <v>182</v>
      </c>
      <c r="E3" s="1" t="s">
        <v>183</v>
      </c>
      <c r="F3" s="1" t="s">
        <v>184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>
        <v>0.0</v>
      </c>
      <c r="C4" s="1" t="s">
        <v>186</v>
      </c>
      <c r="D4" s="1" t="s">
        <v>187</v>
      </c>
      <c r="E4" s="1" t="s">
        <v>188</v>
      </c>
      <c r="F4" s="1" t="s">
        <v>189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190</v>
      </c>
      <c r="B5" s="1">
        <v>0.0</v>
      </c>
      <c r="C5" s="1" t="s">
        <v>191</v>
      </c>
      <c r="D5" s="1" t="s">
        <v>192</v>
      </c>
      <c r="E5" s="1" t="s">
        <v>193</v>
      </c>
      <c r="F5" s="1" t="s">
        <v>194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195</v>
      </c>
      <c r="B6" s="1">
        <v>0.0</v>
      </c>
      <c r="C6" s="1" t="s">
        <v>196</v>
      </c>
      <c r="D6" s="1" t="s">
        <v>197</v>
      </c>
      <c r="E6" s="1" t="s">
        <v>198</v>
      </c>
      <c r="F6" s="1" t="s">
        <v>199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201</v>
      </c>
      <c r="B8" s="1">
        <v>0.0</v>
      </c>
      <c r="C8" s="1">
        <v>0.0</v>
      </c>
      <c r="D8" s="1">
        <v>100.0</v>
      </c>
      <c r="E8" s="1">
        <v>100.0</v>
      </c>
      <c r="F8" s="1">
        <v>100.0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202</v>
      </c>
      <c r="B9" s="1">
        <v>0.0</v>
      </c>
      <c r="C9" s="1">
        <v>0.0</v>
      </c>
      <c r="D9" s="1" t="s">
        <v>203</v>
      </c>
      <c r="E9" s="1">
        <v>3.0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204</v>
      </c>
      <c r="B10" s="1">
        <v>0.0</v>
      </c>
      <c r="C10" s="1">
        <v>0.0</v>
      </c>
      <c r="D10" s="1" t="s">
        <v>205</v>
      </c>
      <c r="E10" s="1">
        <v>-6.0</v>
      </c>
      <c r="F10" s="1">
        <v>-3.0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206</v>
      </c>
      <c r="B11" s="1">
        <v>0.0</v>
      </c>
      <c r="C11" s="1">
        <v>0.0</v>
      </c>
      <c r="D11" s="1" t="s">
        <v>207</v>
      </c>
      <c r="E11" s="1">
        <v>-6.0</v>
      </c>
      <c r="F11" s="1">
        <v>-3.0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208</v>
      </c>
      <c r="B12" s="1">
        <v>0.0</v>
      </c>
      <c r="C12" s="1">
        <v>0.0</v>
      </c>
      <c r="D12" s="1" t="s">
        <v>207</v>
      </c>
      <c r="E12" s="1">
        <v>-6.0</v>
      </c>
      <c r="F12" s="1">
        <v>-3.0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209</v>
      </c>
      <c r="B13" s="1">
        <v>0.0</v>
      </c>
      <c r="C13" s="1">
        <v>0.0</v>
      </c>
      <c r="D13" s="1" t="s">
        <v>210</v>
      </c>
      <c r="E13" s="1">
        <v>-6.0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>
        <v>0.0</v>
      </c>
      <c r="C14" s="1">
        <v>0.0</v>
      </c>
      <c r="D14" s="1" t="s">
        <v>212</v>
      </c>
      <c r="E14" s="1">
        <v>-6.0</v>
      </c>
      <c r="F14" s="1">
        <v>-1.0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213</v>
      </c>
      <c r="B15" s="1">
        <v>0.0</v>
      </c>
      <c r="C15" s="1">
        <v>0.0</v>
      </c>
      <c r="D15" s="1" t="s">
        <v>212</v>
      </c>
      <c r="E15" s="1">
        <v>-6.0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214</v>
      </c>
      <c r="B16" s="1">
        <v>0.0</v>
      </c>
      <c r="C16" s="1">
        <v>0.0</v>
      </c>
      <c r="D16" s="1" t="s">
        <v>215</v>
      </c>
      <c r="E16" s="1">
        <v>-3.0</v>
      </c>
      <c r="F16" s="1">
        <v>-2.0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216</v>
      </c>
      <c r="B17" s="1">
        <v>0.0</v>
      </c>
      <c r="C17" s="1">
        <v>0.0</v>
      </c>
      <c r="D17" s="1" t="s">
        <v>217</v>
      </c>
      <c r="E17" s="1">
        <v>-2.0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218</v>
      </c>
      <c r="B18" s="1">
        <v>0.0</v>
      </c>
      <c r="C18" s="1">
        <v>0.0</v>
      </c>
      <c r="D18" s="1" t="s">
        <v>219</v>
      </c>
      <c r="E18" s="1">
        <v>-2.0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220</v>
      </c>
      <c r="B20" s="1">
        <v>0.0</v>
      </c>
      <c r="C20" s="1">
        <v>0.0</v>
      </c>
      <c r="D20" s="1" t="s">
        <v>221</v>
      </c>
      <c r="E20" s="1" t="s">
        <v>222</v>
      </c>
      <c r="F20" s="1" t="s">
        <v>222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>
        <v>0.0</v>
      </c>
      <c r="C21" s="1">
        <v>0.0</v>
      </c>
      <c r="D21" s="1" t="s">
        <v>224</v>
      </c>
      <c r="E21" s="1" t="s">
        <v>225</v>
      </c>
      <c r="F21" s="1" t="s">
        <v>226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 t="s">
        <v>229</v>
      </c>
      <c r="C23" s="1" t="s">
        <v>230</v>
      </c>
      <c r="D23" s="1" t="s">
        <v>231</v>
      </c>
      <c r="E23" s="1" t="s">
        <v>232</v>
      </c>
      <c r="F23" s="1" t="s">
        <v>233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234</v>
      </c>
      <c r="B24" s="1" t="s">
        <v>235</v>
      </c>
      <c r="C24" s="1" t="s">
        <v>236</v>
      </c>
      <c r="D24" s="1" t="s">
        <v>237</v>
      </c>
      <c r="E24" s="1" t="s">
        <v>238</v>
      </c>
      <c r="F24" s="1">
        <v>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1" t="s">
        <v>240</v>
      </c>
      <c r="C25" s="1" t="s">
        <v>241</v>
      </c>
      <c r="D25" s="1" t="s">
        <v>242</v>
      </c>
      <c r="E25" s="1" t="s">
        <v>243</v>
      </c>
      <c r="F25" s="1" t="s">
        <v>244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246</v>
      </c>
      <c r="B27" s="1" t="s">
        <v>247</v>
      </c>
      <c r="C27" s="1" t="s">
        <v>248</v>
      </c>
      <c r="D27" s="1" t="s">
        <v>249</v>
      </c>
      <c r="E27" s="1" t="s">
        <v>250</v>
      </c>
      <c r="F27" s="1" t="s">
        <v>251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252</v>
      </c>
      <c r="B28" s="1" t="s">
        <v>247</v>
      </c>
      <c r="C28" s="1" t="s">
        <v>253</v>
      </c>
      <c r="D28" s="1" t="s">
        <v>249</v>
      </c>
      <c r="E28" s="1" t="s">
        <v>254</v>
      </c>
      <c r="F28" s="1" t="s">
        <v>255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256</v>
      </c>
      <c r="B29" s="1" t="s">
        <v>247</v>
      </c>
      <c r="C29" s="1" t="s">
        <v>248</v>
      </c>
      <c r="D29" s="1" t="s">
        <v>249</v>
      </c>
      <c r="E29" s="1" t="s">
        <v>250</v>
      </c>
      <c r="F29" s="1" t="s">
        <v>257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258</v>
      </c>
      <c r="B30" s="1" t="s">
        <v>247</v>
      </c>
      <c r="C30" s="1" t="s">
        <v>253</v>
      </c>
      <c r="D30" s="1" t="s">
        <v>249</v>
      </c>
      <c r="E30" s="1" t="s">
        <v>254</v>
      </c>
      <c r="F30" s="1">
        <v>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 t="s">
        <v>260</v>
      </c>
      <c r="C31" s="1" t="s">
        <v>261</v>
      </c>
      <c r="D31" s="1" t="s">
        <v>262</v>
      </c>
      <c r="E31" s="1" t="s">
        <v>263</v>
      </c>
      <c r="F31" s="1" t="s">
        <v>264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265</v>
      </c>
      <c r="B32" s="1">
        <v>0.0</v>
      </c>
      <c r="C32" s="1">
        <v>0.0</v>
      </c>
      <c r="D32" s="1">
        <v>0.0</v>
      </c>
      <c r="E32" s="1">
        <v>0.0</v>
      </c>
      <c r="F32" s="1" t="s">
        <v>266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267</v>
      </c>
      <c r="B33" s="1">
        <v>0.0</v>
      </c>
      <c r="C33" s="1">
        <v>0.0</v>
      </c>
      <c r="D33" s="1">
        <v>0.0</v>
      </c>
      <c r="E33" s="1">
        <v>0.0</v>
      </c>
      <c r="F33" s="1" t="s">
        <v>268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269</v>
      </c>
      <c r="B34" s="1">
        <v>0.0</v>
      </c>
      <c r="C34" s="1">
        <v>0.0</v>
      </c>
      <c r="D34" s="1">
        <v>0.0</v>
      </c>
      <c r="E34" s="1">
        <v>0.0</v>
      </c>
      <c r="F34" s="1" t="s">
        <v>270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271</v>
      </c>
      <c r="B35" s="1" t="s">
        <v>272</v>
      </c>
      <c r="C35" s="1" t="s">
        <v>272</v>
      </c>
      <c r="D35" s="1" t="s">
        <v>273</v>
      </c>
      <c r="E35" s="1" t="s">
        <v>274</v>
      </c>
      <c r="F35" s="1" t="s">
        <v>275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 t="s">
        <v>277</v>
      </c>
      <c r="C36" s="1" t="s">
        <v>278</v>
      </c>
      <c r="D36" s="1" t="s">
        <v>279</v>
      </c>
      <c r="E36" s="1" t="s">
        <v>280</v>
      </c>
      <c r="F36" s="1" t="s">
        <v>281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282</v>
      </c>
      <c r="B37" s="1" t="s">
        <v>272</v>
      </c>
      <c r="C37" s="1" t="s">
        <v>272</v>
      </c>
      <c r="D37" s="1" t="s">
        <v>273</v>
      </c>
      <c r="E37" s="1" t="s">
        <v>274</v>
      </c>
      <c r="F37" s="1" t="s">
        <v>275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283</v>
      </c>
      <c r="B38" s="1" t="s">
        <v>284</v>
      </c>
      <c r="C38" s="1" t="s">
        <v>278</v>
      </c>
      <c r="D38" s="1" t="s">
        <v>285</v>
      </c>
      <c r="E38" s="1" t="s">
        <v>286</v>
      </c>
      <c r="F38" s="1" t="s">
        <v>281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288</v>
      </c>
      <c r="B40" s="1">
        <v>0.0</v>
      </c>
      <c r="C40" s="1">
        <v>0.0</v>
      </c>
      <c r="D40" s="1">
        <v>0.0</v>
      </c>
      <c r="E40" s="1" t="s">
        <v>289</v>
      </c>
      <c r="F40" s="1" t="s">
        <v>290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291</v>
      </c>
      <c r="B41" s="1">
        <v>0.0</v>
      </c>
      <c r="C41" s="1">
        <v>0.0</v>
      </c>
      <c r="D41" s="1">
        <v>0.0</v>
      </c>
      <c r="E41" s="1" t="s">
        <v>289</v>
      </c>
      <c r="F41" s="1" t="s">
        <v>290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292</v>
      </c>
      <c r="B42" s="1">
        <v>0.0</v>
      </c>
      <c r="C42" s="1">
        <v>0.0</v>
      </c>
      <c r="D42" s="1" t="s">
        <v>293</v>
      </c>
      <c r="E42" s="1" t="s">
        <v>294</v>
      </c>
      <c r="F42" s="1" t="s">
        <v>295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296</v>
      </c>
      <c r="B43" s="1">
        <v>0.0</v>
      </c>
      <c r="C43" s="1">
        <v>0.0</v>
      </c>
      <c r="D43" s="1" t="s">
        <v>297</v>
      </c>
      <c r="E43" s="1" t="s">
        <v>298</v>
      </c>
      <c r="F43" s="1" t="s">
        <v>299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300</v>
      </c>
      <c r="B44" s="1">
        <v>0.0</v>
      </c>
      <c r="C44" s="1">
        <v>0.0</v>
      </c>
      <c r="D44" s="1" t="s">
        <v>297</v>
      </c>
      <c r="E44" s="1" t="s">
        <v>298</v>
      </c>
      <c r="F44" s="1" t="s">
        <v>299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301</v>
      </c>
      <c r="B45" s="1">
        <v>0.0</v>
      </c>
      <c r="C45" s="1" t="s">
        <v>302</v>
      </c>
      <c r="D45" s="1" t="s">
        <v>303</v>
      </c>
      <c r="E45" s="1" t="s">
        <v>304</v>
      </c>
      <c r="F45" s="1" t="s">
        <v>305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306</v>
      </c>
      <c r="B46" s="1">
        <v>0.0</v>
      </c>
      <c r="C46" s="1">
        <v>0.0</v>
      </c>
      <c r="D46" s="1" t="s">
        <v>307</v>
      </c>
      <c r="E46" s="1" t="s">
        <v>308</v>
      </c>
      <c r="F46" s="1" t="s">
        <v>309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310</v>
      </c>
      <c r="B47" s="1">
        <v>0.0</v>
      </c>
      <c r="C47" s="1">
        <v>0.0</v>
      </c>
      <c r="D47" s="1" t="s">
        <v>311</v>
      </c>
      <c r="E47" s="1" t="s">
        <v>312</v>
      </c>
      <c r="F47" s="1" t="s">
        <v>313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314</v>
      </c>
      <c r="B48" s="1">
        <v>0.0</v>
      </c>
      <c r="C48" s="1">
        <v>0.0</v>
      </c>
      <c r="D48" s="1" t="s">
        <v>315</v>
      </c>
      <c r="E48" s="1" t="s">
        <v>316</v>
      </c>
      <c r="F48" s="1" t="s">
        <v>317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318</v>
      </c>
      <c r="B49" s="1">
        <v>0.0</v>
      </c>
      <c r="C49" s="1" t="s">
        <v>319</v>
      </c>
      <c r="D49" s="1" t="s">
        <v>320</v>
      </c>
      <c r="E49" s="1" t="s">
        <v>321</v>
      </c>
      <c r="F49" s="1" t="s">
        <v>322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323</v>
      </c>
      <c r="B50" s="1">
        <v>0.0</v>
      </c>
      <c r="C50" s="1" t="s">
        <v>324</v>
      </c>
      <c r="D50" s="1" t="s">
        <v>325</v>
      </c>
      <c r="E50" s="1" t="s">
        <v>326</v>
      </c>
      <c r="F50" s="1" t="s">
        <v>327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328</v>
      </c>
      <c r="B51" s="1">
        <v>0.0</v>
      </c>
      <c r="C51" s="1" t="s">
        <v>329</v>
      </c>
      <c r="D51" s="1">
        <v>315.0</v>
      </c>
      <c r="E51" s="1" t="s">
        <v>330</v>
      </c>
      <c r="F51" s="1" t="s">
        <v>331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332</v>
      </c>
      <c r="B52" s="1">
        <v>0.0</v>
      </c>
      <c r="C52" s="1" t="s">
        <v>329</v>
      </c>
      <c r="D52" s="1">
        <v>315.0</v>
      </c>
      <c r="E52" s="1" t="s">
        <v>330</v>
      </c>
      <c r="F52" s="1" t="s">
        <v>331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333</v>
      </c>
      <c r="B53" s="1">
        <v>0.0</v>
      </c>
      <c r="C53" s="1" t="s">
        <v>334</v>
      </c>
      <c r="D53" s="1" t="s">
        <v>335</v>
      </c>
      <c r="E53" s="1" t="s">
        <v>336</v>
      </c>
      <c r="F53" s="1" t="s">
        <v>337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338</v>
      </c>
      <c r="B54" s="1">
        <v>0.0</v>
      </c>
      <c r="C54" s="1" t="s">
        <v>339</v>
      </c>
      <c r="D54" s="1">
        <v>0.0</v>
      </c>
      <c r="E54" s="1" t="s">
        <v>340</v>
      </c>
      <c r="F54" s="1" t="s">
        <v>341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342</v>
      </c>
      <c r="B55" s="1">
        <v>0.0</v>
      </c>
      <c r="C55" s="1">
        <v>0.0</v>
      </c>
      <c r="D55" s="1" t="s">
        <v>343</v>
      </c>
      <c r="E55" s="1" t="s">
        <v>344</v>
      </c>
      <c r="F55" s="1" t="s">
        <v>345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346</v>
      </c>
      <c r="B56" s="1">
        <v>0.0</v>
      </c>
      <c r="C56" s="1">
        <v>0.0</v>
      </c>
      <c r="D56" s="1" t="s">
        <v>347</v>
      </c>
      <c r="E56" s="1" t="s">
        <v>348</v>
      </c>
      <c r="F56" s="1" t="s">
        <v>349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350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351</v>
      </c>
      <c r="B58" s="1">
        <v>0.0</v>
      </c>
      <c r="C58" s="1">
        <v>0.0</v>
      </c>
      <c r="D58" s="1">
        <v>0.0</v>
      </c>
      <c r="E58" s="1">
        <v>0.0</v>
      </c>
      <c r="F58" s="1" t="s">
        <v>352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353</v>
      </c>
      <c r="B59" s="1">
        <v>0.0</v>
      </c>
      <c r="C59" s="1">
        <v>0.0</v>
      </c>
      <c r="D59" s="1">
        <v>0.0</v>
      </c>
      <c r="E59" s="1">
        <v>0.0</v>
      </c>
      <c r="F59" s="1" t="s">
        <v>352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354</v>
      </c>
      <c r="B60" s="1">
        <v>0.0</v>
      </c>
      <c r="C60" s="1">
        <v>0.0</v>
      </c>
      <c r="D60" s="1" t="s">
        <v>355</v>
      </c>
      <c r="E60" s="1" t="s">
        <v>356</v>
      </c>
      <c r="F60" s="1" t="s">
        <v>357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358</v>
      </c>
      <c r="B61" s="1">
        <v>0.0</v>
      </c>
      <c r="C61" s="1">
        <v>0.0</v>
      </c>
      <c r="D61" s="1" t="s">
        <v>359</v>
      </c>
      <c r="E61" s="1" t="s">
        <v>360</v>
      </c>
      <c r="F61" s="1" t="s">
        <v>249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361</v>
      </c>
      <c r="B62" s="1">
        <v>0.0</v>
      </c>
      <c r="C62" s="1">
        <v>0.0</v>
      </c>
      <c r="D62" s="1" t="s">
        <v>359</v>
      </c>
      <c r="E62" s="1" t="s">
        <v>360</v>
      </c>
      <c r="F62" s="1" t="s">
        <v>249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362</v>
      </c>
      <c r="B63" s="1">
        <v>0.0</v>
      </c>
      <c r="C63" s="1">
        <v>0.0</v>
      </c>
      <c r="D63" s="1" t="s">
        <v>363</v>
      </c>
      <c r="E63" s="1" t="s">
        <v>364</v>
      </c>
      <c r="F63" s="1" t="s">
        <v>365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366</v>
      </c>
      <c r="B64" s="1">
        <v>0.0</v>
      </c>
      <c r="C64" s="1">
        <v>0.0</v>
      </c>
      <c r="D64" s="1" t="s">
        <v>367</v>
      </c>
      <c r="E64" s="1" t="s">
        <v>368</v>
      </c>
      <c r="F64" s="1" t="s">
        <v>369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370</v>
      </c>
      <c r="B65" s="1">
        <v>0.0</v>
      </c>
      <c r="C65" s="1">
        <v>0.0</v>
      </c>
      <c r="D65" s="1" t="s">
        <v>371</v>
      </c>
      <c r="E65" s="1" t="s">
        <v>372</v>
      </c>
      <c r="F65" s="1" t="s">
        <v>373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374</v>
      </c>
      <c r="B66" s="1">
        <v>0.0</v>
      </c>
      <c r="C66" s="1">
        <v>0.0</v>
      </c>
      <c r="D66" s="1" t="s">
        <v>375</v>
      </c>
      <c r="E66" s="1" t="s">
        <v>376</v>
      </c>
      <c r="F66" s="1" t="s">
        <v>377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378</v>
      </c>
      <c r="B67" s="1">
        <v>0.0</v>
      </c>
      <c r="C67" s="1">
        <v>0.0</v>
      </c>
      <c r="D67" s="1" t="s">
        <v>379</v>
      </c>
      <c r="E67" s="1" t="s">
        <v>380</v>
      </c>
      <c r="F67" s="1" t="s">
        <v>381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382</v>
      </c>
      <c r="B68" s="1">
        <v>0.0</v>
      </c>
      <c r="C68" s="1">
        <v>0.0</v>
      </c>
      <c r="D68" s="1" t="s">
        <v>383</v>
      </c>
      <c r="E68" s="1" t="s">
        <v>384</v>
      </c>
      <c r="F68" s="1" t="s">
        <v>385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386</v>
      </c>
      <c r="B69" s="1">
        <v>0.0</v>
      </c>
      <c r="C69" s="1">
        <v>0.0</v>
      </c>
      <c r="D69" s="1" t="s">
        <v>387</v>
      </c>
      <c r="E69" s="1" t="s">
        <v>388</v>
      </c>
      <c r="F69" s="1" t="s">
        <v>389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390</v>
      </c>
      <c r="B70" s="1">
        <v>0.0</v>
      </c>
      <c r="C70" s="1">
        <v>0.0</v>
      </c>
      <c r="D70" s="1" t="s">
        <v>387</v>
      </c>
      <c r="E70" s="1" t="s">
        <v>388</v>
      </c>
      <c r="F70" s="1" t="s">
        <v>389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391</v>
      </c>
      <c r="B71" s="1">
        <v>0.0</v>
      </c>
      <c r="C71" s="1">
        <v>0.0</v>
      </c>
      <c r="D71" s="1" t="s">
        <v>392</v>
      </c>
      <c r="E71" s="1" t="s">
        <v>393</v>
      </c>
      <c r="F71" s="1" t="s">
        <v>394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395</v>
      </c>
      <c r="B72" s="1">
        <v>0.0</v>
      </c>
      <c r="C72" s="1">
        <v>0.0</v>
      </c>
      <c r="D72" s="1" t="s">
        <v>396</v>
      </c>
      <c r="E72" s="1" t="s">
        <v>397</v>
      </c>
      <c r="F72" s="1" t="s">
        <v>398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399</v>
      </c>
      <c r="B73" s="1">
        <v>0.0</v>
      </c>
      <c r="C73" s="1">
        <v>0.0</v>
      </c>
      <c r="D73" s="1">
        <v>0.0</v>
      </c>
      <c r="E73" s="1" t="s">
        <v>400</v>
      </c>
      <c r="F73" s="1" t="s">
        <v>401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402</v>
      </c>
      <c r="B74" s="1">
        <v>0.0</v>
      </c>
      <c r="C74" s="1">
        <v>0.0</v>
      </c>
      <c r="D74" s="1">
        <v>0.0</v>
      </c>
      <c r="E74" s="1" t="s">
        <v>403</v>
      </c>
      <c r="F74" s="1" t="s">
        <v>404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405</v>
      </c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406</v>
      </c>
      <c r="B76" s="1">
        <v>0.0</v>
      </c>
      <c r="C76" s="1">
        <v>0.0</v>
      </c>
      <c r="D76" s="1">
        <v>0.0</v>
      </c>
      <c r="E76" s="1" t="s">
        <v>407</v>
      </c>
      <c r="F76" s="1" t="s">
        <v>408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409</v>
      </c>
      <c r="B77" s="1">
        <v>0.0</v>
      </c>
      <c r="C77" s="1">
        <v>0.0</v>
      </c>
      <c r="D77" s="1">
        <v>0.0</v>
      </c>
      <c r="E77" s="1" t="s">
        <v>410</v>
      </c>
      <c r="F77" s="1" t="s">
        <v>411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412</v>
      </c>
      <c r="B78" s="1">
        <v>0.0</v>
      </c>
      <c r="C78" s="1">
        <v>0.0</v>
      </c>
      <c r="D78" s="1">
        <v>0.0</v>
      </c>
      <c r="E78" s="1" t="s">
        <v>410</v>
      </c>
      <c r="F78" s="1" t="s">
        <v>411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413</v>
      </c>
      <c r="B79" s="1">
        <v>0.0</v>
      </c>
      <c r="C79" s="1">
        <v>0.0</v>
      </c>
      <c r="D79" s="1">
        <v>0.0</v>
      </c>
      <c r="E79" s="1" t="s">
        <v>414</v>
      </c>
      <c r="F79" s="1" t="s">
        <v>415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416</v>
      </c>
      <c r="B80" s="1">
        <v>0.0</v>
      </c>
      <c r="C80" s="1">
        <v>0.0</v>
      </c>
      <c r="D80" s="1">
        <v>0.0</v>
      </c>
      <c r="E80" s="1" t="s">
        <v>417</v>
      </c>
      <c r="F80" s="1" t="s">
        <v>418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419</v>
      </c>
      <c r="B81" s="1">
        <v>0.0</v>
      </c>
      <c r="C81" s="1">
        <v>0.0</v>
      </c>
      <c r="D81" s="1">
        <v>0.0</v>
      </c>
      <c r="E81" s="1" t="s">
        <v>420</v>
      </c>
      <c r="F81" s="1" t="s">
        <v>421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422</v>
      </c>
      <c r="B82" s="1">
        <v>0.0</v>
      </c>
      <c r="C82" s="1">
        <v>0.0</v>
      </c>
      <c r="D82" s="1">
        <v>0.0</v>
      </c>
      <c r="E82" s="1" t="s">
        <v>423</v>
      </c>
      <c r="F82" s="1" t="s">
        <v>424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425</v>
      </c>
      <c r="B83" s="1">
        <v>0.0</v>
      </c>
      <c r="C83" s="1">
        <v>0.0</v>
      </c>
      <c r="D83" s="1">
        <v>0.0</v>
      </c>
      <c r="E83" s="1" t="s">
        <v>426</v>
      </c>
      <c r="F83" s="1" t="s">
        <v>427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428</v>
      </c>
      <c r="B84" s="1">
        <v>0.0</v>
      </c>
      <c r="C84" s="1">
        <v>0.0</v>
      </c>
      <c r="D84" s="1">
        <v>0.0</v>
      </c>
      <c r="E84" s="1" t="s">
        <v>429</v>
      </c>
      <c r="F84" s="1" t="s">
        <v>430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431</v>
      </c>
      <c r="B85" s="1">
        <v>0.0</v>
      </c>
      <c r="C85" s="1">
        <v>0.0</v>
      </c>
      <c r="D85" s="1">
        <v>0.0</v>
      </c>
      <c r="E85" s="1" t="s">
        <v>432</v>
      </c>
      <c r="F85" s="1" t="s">
        <v>433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434</v>
      </c>
      <c r="B86" s="1">
        <v>0.0</v>
      </c>
      <c r="C86" s="1">
        <v>0.0</v>
      </c>
      <c r="D86" s="1">
        <v>0.0</v>
      </c>
      <c r="E86" s="1" t="s">
        <v>432</v>
      </c>
      <c r="F86" s="1" t="s">
        <v>433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435</v>
      </c>
      <c r="B87" s="1">
        <v>0.0</v>
      </c>
      <c r="C87" s="1">
        <v>0.0</v>
      </c>
      <c r="D87" s="1">
        <v>0.0</v>
      </c>
      <c r="E87" s="1" t="s">
        <v>436</v>
      </c>
      <c r="F87" s="1" t="s">
        <v>437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438</v>
      </c>
      <c r="B88" s="1">
        <v>0.0</v>
      </c>
      <c r="C88" s="1">
        <v>0.0</v>
      </c>
      <c r="D88" s="1">
        <v>0.0</v>
      </c>
      <c r="E88" s="1" t="s">
        <v>439</v>
      </c>
      <c r="F88" s="1" t="s">
        <v>440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441</v>
      </c>
      <c r="B89" s="1">
        <v>0.0</v>
      </c>
      <c r="C89" s="1">
        <v>0.0</v>
      </c>
      <c r="D89" s="1">
        <v>0.0</v>
      </c>
      <c r="E89" s="1">
        <v>0.0</v>
      </c>
      <c r="F89" s="1" t="s">
        <v>442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443</v>
      </c>
      <c r="B90" s="1">
        <v>0.0</v>
      </c>
      <c r="C90" s="1">
        <v>0.0</v>
      </c>
      <c r="D90" s="1">
        <v>0.0</v>
      </c>
      <c r="E90" s="1">
        <v>0.0</v>
      </c>
      <c r="F90" s="1" t="s">
        <v>444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445</v>
      </c>
      <c r="C1" s="1" t="s">
        <v>446</v>
      </c>
      <c r="D1" s="1" t="s">
        <v>447</v>
      </c>
      <c r="E1" s="1" t="s">
        <v>448</v>
      </c>
      <c r="F1" s="1" t="s">
        <v>449</v>
      </c>
      <c r="G1" s="1" t="s">
        <v>450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451</v>
      </c>
      <c r="B2" s="1" t="s">
        <v>452</v>
      </c>
      <c r="C2" s="1" t="s">
        <v>453</v>
      </c>
      <c r="D2" s="1" t="s">
        <v>454</v>
      </c>
      <c r="E2" s="1" t="s">
        <v>455</v>
      </c>
      <c r="F2" s="1" t="s">
        <v>455</v>
      </c>
      <c r="G2" s="1" t="s">
        <v>456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457</v>
      </c>
      <c r="B3" s="1" t="s">
        <v>456</v>
      </c>
      <c r="C3" s="1" t="s">
        <v>458</v>
      </c>
      <c r="D3" s="1" t="s">
        <v>459</v>
      </c>
      <c r="E3" s="1" t="s">
        <v>460</v>
      </c>
      <c r="F3" s="1" t="s">
        <v>461</v>
      </c>
      <c r="G3" s="1" t="s">
        <v>456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462</v>
      </c>
      <c r="B4" s="1" t="s">
        <v>463</v>
      </c>
      <c r="C4" s="1" t="s">
        <v>464</v>
      </c>
      <c r="D4" s="1" t="s">
        <v>465</v>
      </c>
      <c r="E4" s="1" t="s">
        <v>466</v>
      </c>
      <c r="F4" s="1" t="s">
        <v>467</v>
      </c>
      <c r="G4" s="1" t="s">
        <v>468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457</v>
      </c>
      <c r="B5" s="1" t="s">
        <v>456</v>
      </c>
      <c r="C5" s="1" t="s">
        <v>469</v>
      </c>
      <c r="D5" s="1" t="s">
        <v>470</v>
      </c>
      <c r="E5" s="1" t="s">
        <v>471</v>
      </c>
      <c r="F5" s="1" t="s">
        <v>472</v>
      </c>
      <c r="G5" s="1" t="s">
        <v>473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474</v>
      </c>
      <c r="B6" s="1" t="s">
        <v>475</v>
      </c>
      <c r="C6" s="1" t="s">
        <v>476</v>
      </c>
      <c r="D6" s="1" t="s">
        <v>477</v>
      </c>
      <c r="E6" s="1" t="s">
        <v>478</v>
      </c>
      <c r="F6" s="1" t="s">
        <v>479</v>
      </c>
      <c r="G6" s="1" t="s">
        <v>480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481</v>
      </c>
      <c r="B7" s="1" t="s">
        <v>482</v>
      </c>
      <c r="C7" s="1" t="s">
        <v>483</v>
      </c>
      <c r="D7" s="1" t="s">
        <v>484</v>
      </c>
      <c r="E7" s="1" t="s">
        <v>485</v>
      </c>
      <c r="F7" s="1" t="s">
        <v>486</v>
      </c>
      <c r="G7" s="1" t="s">
        <v>487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488</v>
      </c>
      <c r="B8" s="1" t="s">
        <v>456</v>
      </c>
      <c r="C8" s="1" t="s">
        <v>489</v>
      </c>
      <c r="D8" s="1" t="s">
        <v>489</v>
      </c>
      <c r="E8" s="1" t="s">
        <v>490</v>
      </c>
      <c r="F8" s="1" t="s">
        <v>489</v>
      </c>
      <c r="G8" s="1" t="s">
        <v>491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492</v>
      </c>
      <c r="B9" s="1" t="s">
        <v>493</v>
      </c>
      <c r="C9" s="1" t="s">
        <v>494</v>
      </c>
      <c r="D9" s="1" t="s">
        <v>495</v>
      </c>
      <c r="E9" s="1" t="s">
        <v>496</v>
      </c>
      <c r="F9" s="1" t="s">
        <v>497</v>
      </c>
      <c r="G9" s="1" t="s">
        <v>497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498</v>
      </c>
      <c r="B10" s="1" t="s">
        <v>499</v>
      </c>
      <c r="C10" s="1" t="s">
        <v>500</v>
      </c>
      <c r="D10" s="1" t="s">
        <v>501</v>
      </c>
      <c r="E10" s="1" t="s">
        <v>502</v>
      </c>
      <c r="F10" s="1" t="s">
        <v>503</v>
      </c>
      <c r="G10" s="1" t="s">
        <v>504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505</v>
      </c>
      <c r="B11" s="1" t="s">
        <v>506</v>
      </c>
      <c r="C11" s="1" t="s">
        <v>507</v>
      </c>
      <c r="D11" s="1" t="s">
        <v>508</v>
      </c>
      <c r="E11" s="1" t="s">
        <v>509</v>
      </c>
      <c r="F11" s="1" t="s">
        <v>510</v>
      </c>
      <c r="G11" s="1" t="s">
        <v>511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512</v>
      </c>
      <c r="B12" s="1" t="s">
        <v>513</v>
      </c>
      <c r="C12" s="1" t="s">
        <v>507</v>
      </c>
      <c r="D12" s="1" t="s">
        <v>508</v>
      </c>
      <c r="E12" s="1" t="s">
        <v>514</v>
      </c>
      <c r="F12" s="1" t="s">
        <v>515</v>
      </c>
      <c r="G12" s="1" t="s">
        <v>516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517</v>
      </c>
      <c r="B13" s="1" t="s">
        <v>518</v>
      </c>
      <c r="C13" s="1" t="s">
        <v>519</v>
      </c>
      <c r="D13" s="1" t="s">
        <v>520</v>
      </c>
      <c r="E13" s="1" t="s">
        <v>521</v>
      </c>
      <c r="F13" s="1" t="s">
        <v>522</v>
      </c>
      <c r="G13" s="1" t="s">
        <v>523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524</v>
      </c>
      <c r="B14" s="1" t="s">
        <v>525</v>
      </c>
      <c r="C14" s="1" t="s">
        <v>526</v>
      </c>
      <c r="D14" s="1" t="s">
        <v>527</v>
      </c>
      <c r="E14" s="1" t="s">
        <v>528</v>
      </c>
      <c r="F14" s="1" t="s">
        <v>529</v>
      </c>
      <c r="G14" s="1" t="s">
        <v>530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531</v>
      </c>
      <c r="B15" s="1" t="s">
        <v>456</v>
      </c>
      <c r="C15" s="1" t="s">
        <v>456</v>
      </c>
      <c r="D15" s="1" t="s">
        <v>456</v>
      </c>
      <c r="E15" s="1" t="s">
        <v>456</v>
      </c>
      <c r="F15" s="1" t="s">
        <v>456</v>
      </c>
      <c r="G15" s="1" t="s">
        <v>456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532</v>
      </c>
      <c r="B16" s="1" t="s">
        <v>456</v>
      </c>
      <c r="C16" s="1" t="s">
        <v>456</v>
      </c>
      <c r="D16" s="1" t="s">
        <v>456</v>
      </c>
      <c r="E16" s="1" t="s">
        <v>456</v>
      </c>
      <c r="F16" s="1" t="s">
        <v>456</v>
      </c>
      <c r="G16" s="1" t="s">
        <v>456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533</v>
      </c>
      <c r="B17" s="1" t="s">
        <v>139</v>
      </c>
      <c r="C17" s="1" t="s">
        <v>140</v>
      </c>
      <c r="D17" s="1" t="s">
        <v>141</v>
      </c>
      <c r="E17" s="1" t="s">
        <v>534</v>
      </c>
      <c r="F17" s="1" t="s">
        <v>535</v>
      </c>
      <c r="G17" s="1" t="s">
        <v>536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537</v>
      </c>
      <c r="B18" s="1" t="s">
        <v>456</v>
      </c>
      <c r="C18" s="1" t="s">
        <v>456</v>
      </c>
      <c r="D18" s="1" t="s">
        <v>456</v>
      </c>
      <c r="E18" s="1" t="s">
        <v>456</v>
      </c>
      <c r="F18" s="1" t="s">
        <v>456</v>
      </c>
      <c r="G18" s="1" t="s">
        <v>456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538</v>
      </c>
      <c r="B19" s="1" t="s">
        <v>539</v>
      </c>
      <c r="C19" s="1" t="s">
        <v>540</v>
      </c>
      <c r="D19" s="1" t="s">
        <v>541</v>
      </c>
      <c r="E19" s="1" t="s">
        <v>542</v>
      </c>
      <c r="F19" s="1" t="s">
        <v>543</v>
      </c>
      <c r="G19" s="1" t="s">
        <v>543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544</v>
      </c>
      <c r="B20" s="1" t="s">
        <v>545</v>
      </c>
      <c r="C20" s="1" t="s">
        <v>546</v>
      </c>
      <c r="D20" s="1" t="s">
        <v>547</v>
      </c>
      <c r="E20" s="1" t="s">
        <v>548</v>
      </c>
      <c r="F20" s="1" t="s">
        <v>549</v>
      </c>
      <c r="G20" s="1" t="s">
        <v>550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551</v>
      </c>
      <c r="B21" s="1" t="s">
        <v>545</v>
      </c>
      <c r="C21" s="1" t="s">
        <v>552</v>
      </c>
      <c r="D21" s="1" t="s">
        <v>553</v>
      </c>
      <c r="E21" s="1" t="s">
        <v>554</v>
      </c>
      <c r="F21" s="1" t="s">
        <v>555</v>
      </c>
      <c r="G21" s="1" t="s">
        <v>556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557</v>
      </c>
      <c r="B22" s="1" t="s">
        <v>558</v>
      </c>
      <c r="C22" s="1" t="s">
        <v>559</v>
      </c>
      <c r="D22" s="1" t="s">
        <v>560</v>
      </c>
      <c r="E22" s="1" t="s">
        <v>561</v>
      </c>
      <c r="F22" s="1" t="s">
        <v>562</v>
      </c>
      <c r="G22" s="1" t="s">
        <v>563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564</v>
      </c>
      <c r="B23" s="1" t="s">
        <v>565</v>
      </c>
      <c r="C23" s="1" t="s">
        <v>566</v>
      </c>
      <c r="D23" s="1" t="s">
        <v>567</v>
      </c>
      <c r="E23" s="1" t="s">
        <v>568</v>
      </c>
      <c r="F23" s="1" t="s">
        <v>569</v>
      </c>
      <c r="G23" s="1" t="s">
        <v>570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571</v>
      </c>
      <c r="B24" s="1" t="s">
        <v>572</v>
      </c>
      <c r="C24" s="1" t="s">
        <v>573</v>
      </c>
      <c r="D24" s="1" t="s">
        <v>574</v>
      </c>
      <c r="E24" s="1" t="s">
        <v>575</v>
      </c>
      <c r="F24" s="1" t="s">
        <v>575</v>
      </c>
      <c r="G24" s="1" t="s">
        <v>575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576</v>
      </c>
      <c r="B25" s="1" t="s">
        <v>577</v>
      </c>
      <c r="C25" s="1" t="s">
        <v>578</v>
      </c>
      <c r="D25" s="1" t="s">
        <v>579</v>
      </c>
      <c r="E25" s="1" t="s">
        <v>580</v>
      </c>
      <c r="F25" s="1" t="s">
        <v>580</v>
      </c>
      <c r="G25" s="1" t="s">
        <v>456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581</v>
      </c>
      <c r="B26" s="1" t="s">
        <v>582</v>
      </c>
      <c r="C26" s="1" t="s">
        <v>583</v>
      </c>
      <c r="D26" s="1" t="s">
        <v>584</v>
      </c>
      <c r="E26" s="1" t="s">
        <v>456</v>
      </c>
      <c r="F26" s="1" t="s">
        <v>456</v>
      </c>
      <c r="G26" s="1" t="s">
        <v>456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585</v>
      </c>
      <c r="B2" s="1" t="s">
        <v>586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587</v>
      </c>
      <c r="B3" s="1" t="s">
        <v>588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589</v>
      </c>
      <c r="B4" s="1" t="s">
        <v>590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591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592</v>
      </c>
      <c r="B6" s="1" t="s">
        <v>593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594</v>
      </c>
      <c r="B7" s="1" t="s">
        <v>595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596</v>
      </c>
      <c r="B8" s="4" t="s">
        <v>597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598</v>
      </c>
      <c r="B9" s="1" t="s">
        <v>599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600</v>
      </c>
      <c r="B10" s="1" t="s">
        <v>601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602</v>
      </c>
      <c r="B11" s="1" t="s">
        <v>599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603</v>
      </c>
      <c r="B12" s="1" t="s">
        <v>604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605</v>
      </c>
      <c r="B13" s="1" t="s">
        <v>606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607</v>
      </c>
      <c r="B14" s="1" t="s">
        <v>604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608</v>
      </c>
      <c r="B15" s="1" t="s">
        <v>609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610</v>
      </c>
      <c r="B16" s="1">
        <v>83.0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611</v>
      </c>
      <c r="B17" s="1" t="s">
        <v>612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613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614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615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616</v>
      </c>
      <c r="B21" s="1">
        <v>1.33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617</v>
      </c>
      <c r="B22" s="1">
        <v>1.37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618</v>
      </c>
      <c r="B23" s="1">
        <v>1.37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619</v>
      </c>
      <c r="B24" s="1">
        <v>1.625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620</v>
      </c>
      <c r="B25" s="1">
        <v>1.33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621</v>
      </c>
      <c r="B26" s="1">
        <v>1.37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622</v>
      </c>
      <c r="B27" s="1">
        <v>1.37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623</v>
      </c>
      <c r="B28" s="1">
        <v>1.625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624</v>
      </c>
      <c r="B29" s="1">
        <v>-2.3645203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625</v>
      </c>
      <c r="B30" s="1">
        <v>4573626.0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626</v>
      </c>
      <c r="B31" s="1">
        <v>4573626.0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627</v>
      </c>
      <c r="B32" s="1">
        <v>1440680.0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628</v>
      </c>
      <c r="B33" s="1">
        <v>1407540.0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629</v>
      </c>
      <c r="B34" s="1">
        <v>1407540.0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630</v>
      </c>
      <c r="B35" s="1">
        <v>1.58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631</v>
      </c>
      <c r="B36" s="1">
        <v>1.64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632</v>
      </c>
      <c r="B37" s="1">
        <v>400.0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633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634</v>
      </c>
      <c r="B39" s="1">
        <v>2.684832E8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635</v>
      </c>
      <c r="B40" s="1">
        <v>1.03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636</v>
      </c>
      <c r="B41" s="1">
        <v>2.85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637</v>
      </c>
      <c r="B42" s="1">
        <v>811.1275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638</v>
      </c>
      <c r="B43" s="1">
        <v>1.3846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639</v>
      </c>
      <c r="B44" s="1">
        <v>1.49665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640</v>
      </c>
      <c r="B45" s="1" t="s">
        <v>641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642</v>
      </c>
      <c r="B46" s="1">
        <v>1.52110016E8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643</v>
      </c>
      <c r="B47" s="1">
        <v>1.2312626E8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644</v>
      </c>
      <c r="B48" s="1">
        <v>1.67802E8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645</v>
      </c>
      <c r="B49" s="1">
        <v>1.0610076E7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646</v>
      </c>
      <c r="B50" s="1">
        <v>9874736.0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647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648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649</v>
      </c>
      <c r="B53" s="1">
        <v>0.063200004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650</v>
      </c>
      <c r="B54" s="1">
        <v>0.099870004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651</v>
      </c>
      <c r="B55" s="1">
        <v>0.26757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652</v>
      </c>
      <c r="B56" s="1">
        <v>5.49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653</v>
      </c>
      <c r="B57" s="1">
        <v>0.0828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654</v>
      </c>
      <c r="B58" s="1">
        <v>1.67802E8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655</v>
      </c>
      <c r="B59" s="1">
        <v>0.907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656</v>
      </c>
      <c r="B60" s="1">
        <v>1.7640574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657</v>
      </c>
      <c r="B61" s="1">
        <v>1.7039808E9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658</v>
      </c>
      <c r="B62" s="1">
        <v>1.7356032E9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659</v>
      </c>
      <c r="B63" s="1">
        <v>1.7276544E9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660</v>
      </c>
      <c r="B64" s="1">
        <v>-1.28603E8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661</v>
      </c>
      <c r="B65" s="1">
        <v>-0.8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662</v>
      </c>
      <c r="B66" s="1">
        <v>-0.68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663</v>
      </c>
      <c r="B67" s="1">
        <v>459.547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664</v>
      </c>
      <c r="B68" s="1">
        <v>-1.485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665</v>
      </c>
      <c r="B69" s="1">
        <v>-0.22674417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666</v>
      </c>
      <c r="B70" s="1">
        <v>0.25443196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667</v>
      </c>
      <c r="B71" s="1" t="s">
        <v>668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669</v>
      </c>
      <c r="B72" s="1" t="s">
        <v>670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671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672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673</v>
      </c>
      <c r="B75" s="1" t="s">
        <v>674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675</v>
      </c>
      <c r="B76" s="1" t="s">
        <v>676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677</v>
      </c>
      <c r="B77" s="1">
        <v>1.624023E9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678</v>
      </c>
      <c r="B78" s="1" t="s">
        <v>679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680</v>
      </c>
      <c r="B79" s="1" t="s">
        <v>681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682</v>
      </c>
      <c r="B80" s="1" t="s">
        <v>683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684</v>
      </c>
      <c r="B81" s="1" t="s">
        <v>685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686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687</v>
      </c>
      <c r="B83" s="1">
        <v>1.6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688</v>
      </c>
      <c r="B84" s="1">
        <v>11.0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689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690</v>
      </c>
      <c r="B86" s="1">
        <v>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691</v>
      </c>
      <c r="B87" s="1">
        <v>8.0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692</v>
      </c>
      <c r="B88" s="1" t="s">
        <v>693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694</v>
      </c>
      <c r="B89" s="1">
        <v>4.0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695</v>
      </c>
      <c r="B90" s="1">
        <v>8.592E7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696</v>
      </c>
      <c r="B91" s="1">
        <v>0.535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697</v>
      </c>
      <c r="B92" s="1">
        <v>-1.0244E8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698</v>
      </c>
      <c r="B93" s="1">
        <v>2.3807E7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699</v>
      </c>
      <c r="B94" s="1">
        <v>4.374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700</v>
      </c>
      <c r="B95" s="1">
        <v>5.807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701</v>
      </c>
      <c r="B96" s="1">
        <v>331000.0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702</v>
      </c>
      <c r="B97" s="1">
        <v>16.271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703</v>
      </c>
      <c r="B98" s="1">
        <v>0.002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704</v>
      </c>
      <c r="B99" s="1">
        <v>-0.25405002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705</v>
      </c>
      <c r="B100" s="1">
        <v>-0.62773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706</v>
      </c>
      <c r="B101" s="1">
        <v>-0.54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707</v>
      </c>
      <c r="B102" s="1">
        <v>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708</v>
      </c>
      <c r="B103" s="1">
        <v>-565.05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709</v>
      </c>
      <c r="B104" s="1" t="s">
        <v>641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710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51</v>
      </c>
      <c r="B3" s="1">
        <v>0.0</v>
      </c>
      <c r="C3" s="1">
        <v>-34.0</v>
      </c>
      <c r="D3" s="1">
        <v>-15.0</v>
      </c>
      <c r="E3" s="1">
        <v>-51.0</v>
      </c>
      <c r="F3" s="1">
        <v>-35.0</v>
      </c>
      <c r="G3" s="1">
        <f>IF(F3*FORECAST(G2,B3:F3,B2:F2)&gt;0,FORECAST(G2,B3:F3,B2:F2),F3)*$X$1</f>
        <v>-53.1</v>
      </c>
      <c r="H3" s="1">
        <f>IF(G3*FORECAST(H2,B3:G3,B2:G2)&gt;0,FORECAST(H2,B3:G3,B2:G2),G3)*$X$1</f>
        <v>-61.8</v>
      </c>
      <c r="I3" s="1">
        <f>IF(H3*FORECAST(I2,B3:H3,B2:H2)&gt;0,FORECAST(I2,B3:H3,B2:H2),H3)*$X$1</f>
        <v>-70.5</v>
      </c>
      <c r="J3" s="1">
        <f>IF(I3*FORECAST(J2,B3:I3,B2:I2)&gt;0,FORECAST(J2,B3:I3,B2:I2),I3)*$X$1</f>
        <v>-79.2</v>
      </c>
      <c r="K3" s="1">
        <f>IF(J3*FORECAST(K2,B3:J3,B2:J2)&gt;0,FORECAST(K2,B3:J3,B2:J2),J3)*$X$1</f>
        <v>-87.9</v>
      </c>
      <c r="L3" s="1">
        <f>IF(K3*FORECAST(L2,B3:K3,B2:K2)&gt;0,FORECAST(L2,B3:K3,B2:K2),K3)*$X$1</f>
        <v>-96.6</v>
      </c>
      <c r="M3" s="1">
        <f>IF(L3*FORECAST(M2,B3:L3,B2:L2)&gt;0,FORECAST(M2,B3:L3,B2:L2),L3)*$X$1</f>
        <v>-105.3</v>
      </c>
      <c r="N3" s="5">
        <f>IF(M3*FORECAST(N2,B3:M3,B2:M2)&gt;0,FORECAST(N2,B3:M3,B2:M2),M3)*$X$1</f>
        <v>-114</v>
      </c>
      <c r="O3" s="5">
        <f>IF(N3*FORECAST(O2,B3:N3,B2:N2)&gt;0,FORECAST(O2,B3:N3,B2:N2),N3)*$X$1</f>
        <v>-122.7</v>
      </c>
      <c r="P3" s="5">
        <f>IF(O3*FORECAST(P2,B3:O3,B2:O2)&gt;0,FORECAST(P2,B3:O3,B2:O2),O3)*$X$1</f>
        <v>-131.4</v>
      </c>
      <c r="Q3" s="5">
        <f>IF(P3*FORECAST(Q2,B3:P3,B2:P2)&gt;0,FORECAST(Q2,B3:P3,B2:P2),P3)*$X$1</f>
        <v>-140.1</v>
      </c>
      <c r="R3" s="5">
        <f>IF(Q3*FORECAST(R2,B3:Q3,B2:Q2)&gt;0,FORECAST(R2,B3:Q3,B2:Q2),Q3)*$X$1</f>
        <v>-148.8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-29.0</v>
      </c>
      <c r="C4" s="1">
        <v>-95.0</v>
      </c>
      <c r="D4" s="1">
        <v>-359.0</v>
      </c>
      <c r="E4" s="1">
        <v>-256.0</v>
      </c>
      <c r="F4" s="1">
        <v>-158.0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711</v>
      </c>
      <c r="B5" s="1">
        <v>8.0</v>
      </c>
      <c r="C5" s="1">
        <v>9.0</v>
      </c>
      <c r="D5" s="1">
        <v>138.0</v>
      </c>
      <c r="E5" s="1">
        <v>156.0</v>
      </c>
      <c r="F5" s="1">
        <v>159.0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712</v>
      </c>
      <c r="L7" s="1">
        <f>IF(R3*FORECAST(R2,B3:R3,B2:R2)&gt;0,FORECAST(R2,B3:R3,B2:R2),Q3)*$X$1 * (1+0.02)/(0.0805-0.02)</f>
        <v>-2508.694215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713</v>
      </c>
      <c r="L8" s="6">
        <f t="array" ref="L8">NPV(0.0805,H3:R3)</f>
        <v>-702.5168786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714</v>
      </c>
      <c r="L9" s="6">
        <f t="array" ref="L9">NPV(0.0805,H16:R16)</f>
        <v>-1070.471834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715</v>
      </c>
      <c r="L10" s="6">
        <f>L8 + L9</f>
        <v>-1772.988713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716</v>
      </c>
      <c r="L12" s="6">
        <f>L10 - L11</f>
        <v>-1614.988713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717</v>
      </c>
      <c r="L13" s="1">
        <v>159.0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-10.15716172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-2508.694215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-24.0</v>
      </c>
      <c r="C3" s="1">
        <v>-179.0</v>
      </c>
      <c r="D3" s="1">
        <v>-174.0</v>
      </c>
      <c r="E3" s="1">
        <v>-157.0</v>
      </c>
      <c r="F3" s="1">
        <v>-43.0</v>
      </c>
      <c r="G3" s="1">
        <f>IF(F3*FORECAST(G2,B3:F3,B2:F2)&gt;0,FORECAST(G2,B3:F3,B2:F2),F3)*$X$1</f>
        <v>-120.2</v>
      </c>
      <c r="H3" s="1">
        <f>IF(G3*FORECAST(H2,B3:G3,B2:G2)&gt;0,FORECAST(H2,B3:G3,B2:G2),G3)*$X$1</f>
        <v>-121.8</v>
      </c>
      <c r="I3" s="1">
        <f>IF(H3*FORECAST(I2,B3:H3,B2:H2)&gt;0,FORECAST(I2,B3:H3,B2:H2),H3)*$X$1</f>
        <v>-123.4</v>
      </c>
      <c r="J3" s="1">
        <f>IF(I3*FORECAST(J2,B3:I3,B2:I2)&gt;0,FORECAST(J2,B3:I3,B2:I2),I3)*$X$1</f>
        <v>-125</v>
      </c>
      <c r="K3" s="1">
        <f>IF(J3*FORECAST(K2,B3:J3,B2:J2)&gt;0,FORECAST(K2,B3:J3,B2:J2),J3)*$X$1</f>
        <v>-126.6</v>
      </c>
      <c r="L3" s="1">
        <f>IF(K3*FORECAST(L2,B3:K3,B2:K2)&gt;0,FORECAST(L2,B3:K3,B2:K2),K3)*$X$1</f>
        <v>-128.2</v>
      </c>
      <c r="M3" s="1">
        <f>IF(L3*FORECAST(M2,B3:L3,B2:L2)&gt;0,FORECAST(M2,B3:L3,B2:L2),L3)*$X$1</f>
        <v>-129.8</v>
      </c>
      <c r="N3" s="5">
        <f>IF(M3*FORECAST(N2,B3:M3,B2:M2)&gt;0,FORECAST(N2,B3:M3,B2:M2),M3)*$X$1</f>
        <v>-131.4</v>
      </c>
      <c r="O3" s="5">
        <f>IF(N3*FORECAST(O2,B3:N3,B2:N2)&gt;0,FORECAST(O2,B3:N3,B2:N2),N3)*$X$1</f>
        <v>-133</v>
      </c>
      <c r="P3" s="5">
        <f>IF(O3*FORECAST(P2,B3:O3,B2:O2)&gt;0,FORECAST(P2,B3:O3,B2:O2),O3)*$X$1</f>
        <v>-134.6</v>
      </c>
      <c r="Q3" s="5">
        <f>IF(P3*FORECAST(Q2,B3:P3,B2:P2)&gt;0,FORECAST(Q2,B3:P3,B2:P2),P3)*$X$1</f>
        <v>-136.2</v>
      </c>
      <c r="R3" s="5">
        <f>IF(Q3*FORECAST(R2,B3:Q3,B2:Q2)&gt;0,FORECAST(R2,B3:Q3,B2:Q2),Q3)*$X$1</f>
        <v>-137.8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-29.0</v>
      </c>
      <c r="C4" s="1">
        <v>-95.0</v>
      </c>
      <c r="D4" s="1">
        <v>-359.0</v>
      </c>
      <c r="E4" s="1">
        <v>-256.0</v>
      </c>
      <c r="F4" s="1">
        <v>-158.0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711</v>
      </c>
      <c r="B5" s="1">
        <v>8.0</v>
      </c>
      <c r="C5" s="1">
        <v>9.0</v>
      </c>
      <c r="D5" s="1">
        <v>138.0</v>
      </c>
      <c r="E5" s="1">
        <v>156.0</v>
      </c>
      <c r="F5" s="1">
        <v>159.0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712</v>
      </c>
      <c r="L7" s="1">
        <f>IF(R3*FORECAST(R2,B3:R3,B2:R2)&gt;0,FORECAST(R2,B3:R3,B2:R2),Q3)*$X$1 * (1+0.02)/(0.0805-0.02)</f>
        <v>-2323.239669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713</v>
      </c>
      <c r="L8" s="6">
        <f t="array" ref="L8">NPV(0.0805,H3:R3)</f>
        <v>-915.6775144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714</v>
      </c>
      <c r="L9" s="6">
        <f t="array" ref="L9">NPV(0.0805,H16:R16)</f>
        <v>-991.3374918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715</v>
      </c>
      <c r="L10" s="6">
        <f>L8 + L9</f>
        <v>-1907.015006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-158.0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716</v>
      </c>
      <c r="L12" s="6">
        <f>L10 - L11</f>
        <v>-1749.015006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717</v>
      </c>
      <c r="L13" s="1">
        <v>159.0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-11.00009438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(1+0.02)/(0.0805-0.02)</f>
        <v>-2323.239669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