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<sst xmlns="http://schemas.openxmlformats.org/spreadsheetml/2006/main" count="1069" uniqueCount="939">
  <si>
    <t>ticker</t>
  </si>
  <si>
    <t>ASTS</t>
  </si>
  <si>
    <t>nombre</t>
  </si>
  <si>
    <t>AST SPACEMOBILE INC</t>
  </si>
  <si>
    <t>empresa</t>
  </si>
  <si>
    <t>Wireless Telecommunications Services</t>
  </si>
  <si>
    <t>Open</t>
  </si>
  <si>
    <t>Target Price</t>
  </si>
  <si>
    <t>Upside</t>
  </si>
  <si>
    <t>-608.28%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</si>
  <si>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</si>
  <si>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</si>
  <si>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</si>
  <si>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</si>
  <si>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</si>
  <si>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</si>
  <si>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</si>
  <si>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</si>
  <si>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</si>
  <si>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</si>
  <si>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</si>
  <si>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</si>
  <si>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</si>
  <si>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</si>
  <si>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</si>
  <si>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</si>
  <si>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</si>
  <si>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</si>
  <si>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</si>
  <si>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</si>
  <si>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</si>
  <si>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</si>
  <si>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</si>
  <si>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</si>
  <si>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</si>
  <si>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</si>
  <si>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</si>
  <si>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</si>
  <si>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</si>
  <si>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</si>
  <si>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</si>
  <si>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</si>
  <si>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</si>
  <si>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</si>
  <si>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</si>
  <si>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</si>
  <si>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</si>
  <si>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</si>
  <si>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</si>
  <si>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</si>
  <si>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</si>
  <si>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</si>
  <si>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</si>
  <si>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</si>
  <si>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</si>
  <si>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</si>
  <si>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</si>
  <si>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</si>
  <si>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</si>
  <si>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</si>
  <si>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</si>
  <si>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</si>
  <si>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</si>
  <si>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</si>
  <si>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</si>
  <si>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</si>
  <si>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</si>
  <si>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</si>
  <si>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</si>
  <si>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</si>
  <si>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</si>
  <si>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</si>
  <si>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</si>
  <si>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</si>
  <si>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</si>
  <si>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</si>
  <si>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</si>
  <si>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</si>
  <si>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</si>
  <si>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</si>
  <si>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</si>
  <si>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</si>
  <si>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</si>
  <si>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</si>
  <si>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</si>
  <si>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</si>
  <si>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</si>
  <si>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</si>
  <si>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</si>
  <si>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</si>
  <si>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</si>
  <si>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</si>
  <si>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</si>
  <si>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</si>
  <si>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</si>
  <si>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</si>
  <si>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</si>
  <si>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</si>
  <si>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</si>
  <si>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</si>
  <si>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</si>
  <si>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</si>
  <si>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-2.02</t>
  </si>
  <si>
    <t>-6.29</t>
  </si>
  <si>
    <t>1.94</t>
  </si>
  <si>
    <t>1.86</t>
  </si>
  <si>
    <t>1.1</t>
  </si>
  <si>
    <t>Tangible Book Value</t>
  </si>
  <si>
    <t>Tangible Book Value Per Share</t>
  </si>
  <si>
    <t>-2.79</t>
  </si>
  <si>
    <t>-7.1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</si>
  <si>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</si>
  <si>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</si>
  <si>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</si>
  <si>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</si>
  <si>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</si>
  <si>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</si>
  <si>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</si>
  <si>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</si>
  <si>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</si>
  <si>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</si>
  <si>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</si>
  <si>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</si>
  <si>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</si>
  <si>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</si>
  <si>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</si>
  <si>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</si>
  <si>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</si>
  <si>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</si>
  <si>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</si>
  <si>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</si>
  <si>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</si>
  <si>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</si>
  <si>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</si>
  <si>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</si>
  <si>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</si>
  <si>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</si>
  <si>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</si>
  <si>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</si>
  <si>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</si>
  <si>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</si>
  <si>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</si>
  <si>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</si>
  <si>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</si>
  <si>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</si>
  <si>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</si>
  <si>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</si>
  <si>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</si>
  <si>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</si>
  <si>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</si>
  <si>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-2.07</t>
  </si>
  <si>
    <t>-5.88</t>
  </si>
  <si>
    <t>-0.37</t>
  </si>
  <si>
    <t>-0.58</t>
  </si>
  <si>
    <t>-1.07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</si>
  <si>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</si>
  <si>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</si>
  <si>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</si>
  <si>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</si>
  <si>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</si>
  <si>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</si>
  <si>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-1.21</t>
  </si>
  <si>
    <t>-2.7</t>
  </si>
  <si>
    <t>-0.06</t>
  </si>
  <si>
    <t>-0.15</t>
  </si>
  <si>
    <t>-0.04</t>
  </si>
  <si>
    <t>Normalized Diluted EPS</t>
  </si>
  <si>
    <t>EBITDA</t>
  </si>
  <si>
    <t>EBITA</t>
  </si>
  <si>
    <t>EBIT</t>
  </si>
  <si>
    <t>EBITDAR</t>
  </si>
  <si>
    <t>Effective Tax Rate - (Ratio)</t>
  </si>
  <si>
    <t>-0.33</t>
  </si>
  <si>
    <t>-0.4</t>
  </si>
  <si>
    <t>-0.54</t>
  </si>
  <si>
    <t>-0.45</t>
  </si>
  <si>
    <t>-0.6</t>
  </si>
  <si>
    <t>-0.76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</si>
  <si>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</si>
  <si>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</si>
  <si>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</si>
  <si>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</si>
  <si>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</si>
  <si>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</si>
  <si>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</si>
  <si>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</si>
  <si>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</si>
  <si>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</si>
  <si>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</si>
  <si>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</si>
  <si>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</si>
  <si>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</si>
  <si>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</si>
  <si>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</si>
  <si>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</si>
  <si>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</si>
  <si>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-28.13</t>
  </si>
  <si>
    <t>-22.45</t>
  </si>
  <si>
    <t>-19.95</t>
  </si>
  <si>
    <t>-20.65</t>
  </si>
  <si>
    <t>-34.78</t>
  </si>
  <si>
    <t>Return on Total Capital</t>
  </si>
  <si>
    <t>-31.75</t>
  </si>
  <si>
    <t>-25.69</t>
  </si>
  <si>
    <t>-23.98</t>
  </si>
  <si>
    <t>-24.7</t>
  </si>
  <si>
    <t>-42.18</t>
  </si>
  <si>
    <t>Return On Equity %</t>
  </si>
  <si>
    <t>-53.3</t>
  </si>
  <si>
    <t>-44.48</t>
  </si>
  <si>
    <t>-33.92</t>
  </si>
  <si>
    <t>-28.97</t>
  </si>
  <si>
    <t>-77.67</t>
  </si>
  <si>
    <t>Return on Common Equity</t>
  </si>
  <si>
    <t>200.54</t>
  </si>
  <si>
    <t>141.52</t>
  </si>
  <si>
    <t>-21.34</t>
  </si>
  <si>
    <t>-27.06</t>
  </si>
  <si>
    <t>-75.31</t>
  </si>
  <si>
    <t>Margin Analysis</t>
  </si>
  <si>
    <t>Gross Profit Margin %</t>
  </si>
  <si>
    <t>54.21</t>
  </si>
  <si>
    <t>32.53</t>
  </si>
  <si>
    <t>49.3</t>
  </si>
  <si>
    <t>39.03</t>
  </si>
  <si>
    <t>51.44</t>
  </si>
  <si>
    <t>SG&amp;A Margin</t>
  </si>
  <si>
    <t>691.29</t>
  </si>
  <si>
    <t>382.18</t>
  </si>
  <si>
    <t>206.47</t>
  </si>
  <si>
    <t>287.27</t>
  </si>
  <si>
    <t>349.6</t>
  </si>
  <si>
    <t>EBITDA Margin %</t>
  </si>
  <si>
    <t>-770.01</t>
  </si>
  <si>
    <t>-393.33</t>
  </si>
  <si>
    <t>-675.8</t>
  </si>
  <si>
    <t>EBITA Margin %</t>
  </si>
  <si>
    <t>-782.32</t>
  </si>
  <si>
    <t>-404.56</t>
  </si>
  <si>
    <t>-697.48</t>
  </si>
  <si>
    <t>EBIT Margin %</t>
  </si>
  <si>
    <t>-408.2</t>
  </si>
  <si>
    <t>-699.28</t>
  </si>
  <si>
    <t>Income From Continuing Operations Margin %</t>
  </si>
  <si>
    <t>-787.91</t>
  </si>
  <si>
    <t>-590.58</t>
  </si>
  <si>
    <t>-745.84</t>
  </si>
  <si>
    <t>Net Income Margin %</t>
  </si>
  <si>
    <t>-769.8</t>
  </si>
  <si>
    <t>-403.23</t>
  </si>
  <si>
    <t>-246.3</t>
  </si>
  <si>
    <t>-228.86</t>
  </si>
  <si>
    <t>Net Avail. For Common Margin %</t>
  </si>
  <si>
    <t>-806.79</t>
  </si>
  <si>
    <t>-542.17</t>
  </si>
  <si>
    <t>-152.95</t>
  </si>
  <si>
    <t>Normalized Net Income Margin</t>
  </si>
  <si>
    <t>-760.6</t>
  </si>
  <si>
    <t>-472.39</t>
  </si>
  <si>
    <t>-248.49</t>
  </si>
  <si>
    <t>-23.16</t>
  </si>
  <si>
    <t>-57.14</t>
  </si>
  <si>
    <t>Levered Free Cash Flow Margin</t>
  </si>
  <si>
    <t>-491.41</t>
  </si>
  <si>
    <t>-724.21</t>
  </si>
  <si>
    <t>-806.24</t>
  </si>
  <si>
    <t>Unlevered Free Cash Flow Margin</t>
  </si>
  <si>
    <t>-490.43</t>
  </si>
  <si>
    <t>-724.1</t>
  </si>
  <si>
    <t>Asset Turnover</t>
  </si>
  <si>
    <t>0.06</t>
  </si>
  <si>
    <t>0.09</t>
  </si>
  <si>
    <t>0.05</t>
  </si>
  <si>
    <t>0.03</t>
  </si>
  <si>
    <t>Fixed Assets Turnover</t>
  </si>
  <si>
    <t>0.69</t>
  </si>
  <si>
    <t>0.25</t>
  </si>
  <si>
    <t>0.17</t>
  </si>
  <si>
    <t>0.11</t>
  </si>
  <si>
    <t>Receivables Turnover (Average Receivables)</t>
  </si>
  <si>
    <t>3.63</t>
  </si>
  <si>
    <t>4.95</t>
  </si>
  <si>
    <t>5.83</t>
  </si>
  <si>
    <t>Inventory Turnover (Average Inventory)</t>
  </si>
  <si>
    <t>8.92</t>
  </si>
  <si>
    <t>2.18</t>
  </si>
  <si>
    <t>3.78</t>
  </si>
  <si>
    <t>Short Term Liquidity</t>
  </si>
  <si>
    <t>Current Ratio</t>
  </si>
  <si>
    <t>7.07</t>
  </si>
  <si>
    <t>4.47</t>
  </si>
  <si>
    <t>3.88</t>
  </si>
  <si>
    <t>15.71</t>
  </si>
  <si>
    <t>9.65</t>
  </si>
  <si>
    <t>2.31</t>
  </si>
  <si>
    <t>Quick Ratio</t>
  </si>
  <si>
    <t>6.54</t>
  </si>
  <si>
    <t>4.33</t>
  </si>
  <si>
    <t>3.42</t>
  </si>
  <si>
    <t>15.15</t>
  </si>
  <si>
    <t>8.64</t>
  </si>
  <si>
    <t>1.88</t>
  </si>
  <si>
    <t>Operating Cash Flow to Current Liabilities</t>
  </si>
  <si>
    <t>-4.62</t>
  </si>
  <si>
    <t>-1.5</t>
  </si>
  <si>
    <t>-1.74</t>
  </si>
  <si>
    <t>-3.75</t>
  </si>
  <si>
    <t>-5.63</t>
  </si>
  <si>
    <t>-3.22</t>
  </si>
  <si>
    <t>Days Sales Outstanding (Average Receivables)</t>
  </si>
  <si>
    <t>100.54</t>
  </si>
  <si>
    <t>73.88</t>
  </si>
  <si>
    <t>62.58</t>
  </si>
  <si>
    <t>Days Outstanding Inventory (Average Inventory)</t>
  </si>
  <si>
    <t>40.94</t>
  </si>
  <si>
    <t>167.76</t>
  </si>
  <si>
    <t>96.59</t>
  </si>
  <si>
    <t>Average Days Payable Outstanding</t>
  </si>
  <si>
    <t>338.55</t>
  </si>
  <si>
    <t>220.31</t>
  </si>
  <si>
    <t>332.41</t>
  </si>
  <si>
    <t>Cash Conversion Cycle (Average Days)</t>
  </si>
  <si>
    <t>-197.07</t>
  </si>
  <si>
    <t>21.32</t>
  </si>
  <si>
    <t>-173.23</t>
  </si>
  <si>
    <t>Long Term Solvency</t>
  </si>
  <si>
    <t>Total Debt/Equity</t>
  </si>
  <si>
    <t>5.88</t>
  </si>
  <si>
    <t>8.81</t>
  </si>
  <si>
    <t>3.74</t>
  </si>
  <si>
    <t>3.55</t>
  </si>
  <si>
    <t>34.12</t>
  </si>
  <si>
    <t>Total Debt / Total Capital</t>
  </si>
  <si>
    <t>5.56</t>
  </si>
  <si>
    <t>8.09</t>
  </si>
  <si>
    <t>3.6</t>
  </si>
  <si>
    <t>3.43</t>
  </si>
  <si>
    <t>25.44</t>
  </si>
  <si>
    <t>LT Debt/Equity</t>
  </si>
  <si>
    <t>8.18</t>
  </si>
  <si>
    <t>3.56</t>
  </si>
  <si>
    <t>3.28</t>
  </si>
  <si>
    <t>33.32</t>
  </si>
  <si>
    <t>Long-Term Debt / Total Capital</t>
  </si>
  <si>
    <t>7.52</t>
  </si>
  <si>
    <t>3.17</t>
  </si>
  <si>
    <t>24.84</t>
  </si>
  <si>
    <t>Total Liabilities / Total Assets</t>
  </si>
  <si>
    <t>8.76</t>
  </si>
  <si>
    <t>17.24</t>
  </si>
  <si>
    <t>19.73</t>
  </si>
  <si>
    <t>20.72</t>
  </si>
  <si>
    <t>17.92</t>
  </si>
  <si>
    <t>40.82</t>
  </si>
  <si>
    <t>EBIT / Interest Expense</t>
  </si>
  <si>
    <t>-502.82</t>
  </si>
  <si>
    <t>EBITDA / Interest Expense</t>
  </si>
  <si>
    <t>-494.91</t>
  </si>
  <si>
    <t>(EBITDA - Capex) / Interest Expense</t>
  </si>
  <si>
    <t>Total Debt / EBITDA</t>
  </si>
  <si>
    <t>-0.16</t>
  </si>
  <si>
    <t>-0.3</t>
  </si>
  <si>
    <t>-0.09</t>
  </si>
  <si>
    <t>Net Debt / EBITDA</t>
  </si>
  <si>
    <t>1.57</t>
  </si>
  <si>
    <t>2.27</t>
  </si>
  <si>
    <t>1.54</t>
  </si>
  <si>
    <t>3.73</t>
  </si>
  <si>
    <t>1.63</t>
  </si>
  <si>
    <t>0.08</t>
  </si>
  <si>
    <t>Total Debt / (EBITDA - Capex)</t>
  </si>
  <si>
    <t>-0.12</t>
  </si>
  <si>
    <t>-0.13</t>
  </si>
  <si>
    <t>-0.1</t>
  </si>
  <si>
    <t>-0.07</t>
  </si>
  <si>
    <t>-0.26</t>
  </si>
  <si>
    <t>Net Debt / (EBITDA - Capex)</t>
  </si>
  <si>
    <t>1.48</t>
  </si>
  <si>
    <t>1.7</t>
  </si>
  <si>
    <t>0.67</t>
  </si>
  <si>
    <t>2.24</t>
  </si>
  <si>
    <t>1.15</t>
  </si>
  <si>
    <t>Growth Over Prior Year</t>
  </si>
  <si>
    <t>Total Revenues, 1 Yr. Growth %</t>
  </si>
  <si>
    <t>297.19</t>
  </si>
  <si>
    <t>321.99</t>
  </si>
  <si>
    <t>107.89</t>
  </si>
  <si>
    <t>11.45</t>
  </si>
  <si>
    <t>Gross Profit, 1 Yr. Growth %</t>
  </si>
  <si>
    <t>138.34</t>
  </si>
  <si>
    <t>539.57</t>
  </si>
  <si>
    <t>64.58</t>
  </si>
  <si>
    <t>46.86</t>
  </si>
  <si>
    <t>EBITDA, 1 Yr. Growth %</t>
  </si>
  <si>
    <t>139.45</t>
  </si>
  <si>
    <t>115.84</t>
  </si>
  <si>
    <t>257.19</t>
  </si>
  <si>
    <t>68.25</t>
  </si>
  <si>
    <t>19.03</t>
  </si>
  <si>
    <t>EBITA, 1 Yr. Growth %</t>
  </si>
  <si>
    <t>141.58</t>
  </si>
  <si>
    <t>118.5</t>
  </si>
  <si>
    <t>258.42</t>
  </si>
  <si>
    <t>68.04</t>
  </si>
  <si>
    <t>52.55</t>
  </si>
  <si>
    <t>EBIT, 1 Yr. Growth %</t>
  </si>
  <si>
    <t>120.19</t>
  </si>
  <si>
    <t>256.14</t>
  </si>
  <si>
    <t>Earnings From Cont. Operations, 1 Yr. Growth %</t>
  </si>
  <si>
    <t>142.78</t>
  </si>
  <si>
    <t>119.06</t>
  </si>
  <si>
    <t>200.19</t>
  </si>
  <si>
    <t>40.75</t>
  </si>
  <si>
    <t>115.95</t>
  </si>
  <si>
    <t>Net Income, 1 Yr. Growth %</t>
  </si>
  <si>
    <t>145.27</t>
  </si>
  <si>
    <t>121.05</t>
  </si>
  <si>
    <t>26.98</t>
  </si>
  <si>
    <t>176.74</t>
  </si>
  <si>
    <t>Normalized Net Income, 1 Yr. Growth %</t>
  </si>
  <si>
    <t>146.69</t>
  </si>
  <si>
    <t>121.98</t>
  </si>
  <si>
    <t>-80.62</t>
  </si>
  <si>
    <t>174.93</t>
  </si>
  <si>
    <t>-62.24</t>
  </si>
  <si>
    <t>Diluted EPS Before Extra, 1 Yr. Growth %</t>
  </si>
  <si>
    <t>183.54</t>
  </si>
  <si>
    <t>-91.62</t>
  </si>
  <si>
    <t>58.47</t>
  </si>
  <si>
    <t>84.11</t>
  </si>
  <si>
    <t>Accounts Receivable, 1 Yr. Growth %</t>
  </si>
  <si>
    <t>-27.27</t>
  </si>
  <si>
    <t>534.45</t>
  </si>
  <si>
    <t>4.42</t>
  </si>
  <si>
    <t>Inventory, 1 Yr. Growth %</t>
  </si>
  <si>
    <t>468.75</t>
  </si>
  <si>
    <t>-45.5</t>
  </si>
  <si>
    <t>Net Property, Plant and Equip., 1 Yr. Growth %</t>
  </si>
  <si>
    <t>135.6</t>
  </si>
  <si>
    <t>47.85</t>
  </si>
  <si>
    <t>63.8</t>
  </si>
  <si>
    <t>Total Assets, 1 Yr. Growth %</t>
  </si>
  <si>
    <t>172.04</t>
  </si>
  <si>
    <t>177.19</t>
  </si>
  <si>
    <t>345.52</t>
  </si>
  <si>
    <t>-1.25</t>
  </si>
  <si>
    <t>-17.67</t>
  </si>
  <si>
    <t>Tangible Book Value, 1 Yr. Growth %</t>
  </si>
  <si>
    <t>217.23</t>
  </si>
  <si>
    <t>154.08</t>
  </si>
  <si>
    <t>31.94</t>
  </si>
  <si>
    <t>38.18</t>
  </si>
  <si>
    <t>-25.87</t>
  </si>
  <si>
    <t>Common Equity, 1 Yr. Growth %</t>
  </si>
  <si>
    <t>211.7</t>
  </si>
  <si>
    <t>29.4</t>
  </si>
  <si>
    <t>33.16</t>
  </si>
  <si>
    <t>Cash From Operations, 1 Yr. Growth %</t>
  </si>
  <si>
    <t>73.83</t>
  </si>
  <si>
    <t>145.16</t>
  </si>
  <si>
    <t>251.19</t>
  </si>
  <si>
    <t>95.35</t>
  </si>
  <si>
    <t>-4.81</t>
  </si>
  <si>
    <t>Capital Expenditures, 1 Yr. Growth %</t>
  </si>
  <si>
    <t>731.64</t>
  </si>
  <si>
    <t>80.35</t>
  </si>
  <si>
    <t>4.55</t>
  </si>
  <si>
    <t>107.4</t>
  </si>
  <si>
    <t>Levered Free Cash Flow, 1 Yr. Growth %</t>
  </si>
  <si>
    <t>521.91</t>
  </si>
  <si>
    <t>131.55</t>
  </si>
  <si>
    <t>43.87</t>
  </si>
  <si>
    <t>13.09</t>
  </si>
  <si>
    <t>Unlevered Free Cash Flow, 1 Yr. Growth %</t>
  </si>
  <si>
    <t>523.05</t>
  </si>
  <si>
    <t>13.9</t>
  </si>
  <si>
    <t>Compound Annual Growth Rate Over Two Years</t>
  </si>
  <si>
    <t>Total Revenues, 2 Yr. CAGR %</t>
  </si>
  <si>
    <t>309.4</t>
  </si>
  <si>
    <t>196.19</t>
  </si>
  <si>
    <t>52.21</t>
  </si>
  <si>
    <t>Gross Profit, 2 Yr. CAGR %</t>
  </si>
  <si>
    <t>290.43</t>
  </si>
  <si>
    <t>224.44</t>
  </si>
  <si>
    <t>55.47</t>
  </si>
  <si>
    <t>EBITDA, 2 Yr. CAGR %</t>
  </si>
  <si>
    <t>127.19</t>
  </si>
  <si>
    <t>177.66</t>
  </si>
  <si>
    <t>145.15</t>
  </si>
  <si>
    <t>41.52</t>
  </si>
  <si>
    <t>EBITA, 2 Yr. CAGR %</t>
  </si>
  <si>
    <t>129.61</t>
  </si>
  <si>
    <t>179.85</t>
  </si>
  <si>
    <t>145.73</t>
  </si>
  <si>
    <t>60.11</t>
  </si>
  <si>
    <t>EBIT, 2 Yr. CAGR %</t>
  </si>
  <si>
    <t>130.64</t>
  </si>
  <si>
    <t>180.03</t>
  </si>
  <si>
    <t>144.63</t>
  </si>
  <si>
    <t>Earnings From Cont. Operations, 2 Yr. CAGR %</t>
  </si>
  <si>
    <t>130.61</t>
  </si>
  <si>
    <t>156.43</t>
  </si>
  <si>
    <t>105.55</t>
  </si>
  <si>
    <t>74.34</t>
  </si>
  <si>
    <t>Net Income, 2 Yr. CAGR %</t>
  </si>
  <si>
    <t>132.84</t>
  </si>
  <si>
    <t>67.54</t>
  </si>
  <si>
    <t>14.67</t>
  </si>
  <si>
    <t>69.29</t>
  </si>
  <si>
    <t>Normalized Net Income, 2 Yr. CAGR %</t>
  </si>
  <si>
    <t>134.01</t>
  </si>
  <si>
    <t>-34.41</t>
  </si>
  <si>
    <t>-27.01</t>
  </si>
  <si>
    <t>2.29</t>
  </si>
  <si>
    <t>Diluted EPS Before Extra, 2 Yr. CAGR %</t>
  </si>
  <si>
    <t>-57.95</t>
  </si>
  <si>
    <t>-63.55</t>
  </si>
  <si>
    <t>70.81</t>
  </si>
  <si>
    <t>Accounts Receivable, 2 Yr. CAGR %</t>
  </si>
  <si>
    <t>114.81</t>
  </si>
  <si>
    <t>157.39</t>
  </si>
  <si>
    <t>Inventory, 2 Yr. CAGR %</t>
  </si>
  <si>
    <t>799.83</t>
  </si>
  <si>
    <t>178.54</t>
  </si>
  <si>
    <t>Net Property, Plant and Equip., 2 Yr. CAGR %</t>
  </si>
  <si>
    <t>424.22</t>
  </si>
  <si>
    <t>86.63</t>
  </si>
  <si>
    <t>55.62</t>
  </si>
  <si>
    <t>Total Assets, 2 Yr. CAGR %</t>
  </si>
  <si>
    <t>174.61</t>
  </si>
  <si>
    <t>251.42</t>
  </si>
  <si>
    <t>109.75</t>
  </si>
  <si>
    <t>-9.84</t>
  </si>
  <si>
    <t>Tangible Book Value, 2 Yr. CAGR %</t>
  </si>
  <si>
    <t>183.91</t>
  </si>
  <si>
    <t>150.43</t>
  </si>
  <si>
    <t>35.19</t>
  </si>
  <si>
    <t>1.21</t>
  </si>
  <si>
    <t>Common Equity, 2 Yr. CAGR %</t>
  </si>
  <si>
    <t>200.5</t>
  </si>
  <si>
    <t>31.27</t>
  </si>
  <si>
    <t>-0.64</t>
  </si>
  <si>
    <t>Cash From Operations, 2 Yr. CAGR %</t>
  </si>
  <si>
    <t>106.44</t>
  </si>
  <si>
    <t>193.47</t>
  </si>
  <si>
    <t>161.92</t>
  </si>
  <si>
    <t>36.37</t>
  </si>
  <si>
    <t>Capital Expenditures, 2 Yr. CAGR %</t>
  </si>
  <si>
    <t>993.79</t>
  </si>
  <si>
    <t>287.23</t>
  </si>
  <si>
    <t>37.31</t>
  </si>
  <si>
    <t>47.25</t>
  </si>
  <si>
    <t>Levered Free Cash Flow, 2 Yr. CAGR %</t>
  </si>
  <si>
    <t>279.39</t>
  </si>
  <si>
    <t>82.55</t>
  </si>
  <si>
    <t>27.54</t>
  </si>
  <si>
    <t>Unlevered Free Cash Flow, 2 Yr. CAGR %</t>
  </si>
  <si>
    <t>279.77</t>
  </si>
  <si>
    <t>27.99</t>
  </si>
  <si>
    <t>Compound Annual Growth Rate Over Three Years</t>
  </si>
  <si>
    <t>Total Revenues, 3 Yr. CAGR %</t>
  </si>
  <si>
    <t>226.62</t>
  </si>
  <si>
    <t>113.83</t>
  </si>
  <si>
    <t>Gross Profit, 3 Yr. CAGR %</t>
  </si>
  <si>
    <t>192.74</t>
  </si>
  <si>
    <t>149.11</t>
  </si>
  <si>
    <t>EBITDA, 3 Yr. CAGR %</t>
  </si>
  <si>
    <t>164.18</t>
  </si>
  <si>
    <t>134.96</t>
  </si>
  <si>
    <t>92.68</t>
  </si>
  <si>
    <t>EBITA, 3 Yr. CAGR %</t>
  </si>
  <si>
    <t>166.35</t>
  </si>
  <si>
    <t>136.3</t>
  </si>
  <si>
    <t>109.63</t>
  </si>
  <si>
    <t>EBIT, 3 Yr. CAGR %</t>
  </si>
  <si>
    <t>166.58</t>
  </si>
  <si>
    <t>136.2</t>
  </si>
  <si>
    <t>Earnings From Cont. Operations, 3 Yr. CAGR %</t>
  </si>
  <si>
    <t>151.8</t>
  </si>
  <si>
    <t>109.96</t>
  </si>
  <si>
    <t>108.96</t>
  </si>
  <si>
    <t>Net Income, 3 Yr. CAGR %</t>
  </si>
  <si>
    <t>90.23</t>
  </si>
  <si>
    <t>42.71</t>
  </si>
  <si>
    <t>53.82</t>
  </si>
  <si>
    <t>Normalized Net Income, 3 Yr. CAGR %</t>
  </si>
  <si>
    <t>5.75</t>
  </si>
  <si>
    <t>-41.25</t>
  </si>
  <si>
    <t>Diluted EPS Before Extra, 3 Yr. CAGR %</t>
  </si>
  <si>
    <t>-34.56</t>
  </si>
  <si>
    <t>-37.46</t>
  </si>
  <si>
    <t>Accounts Receivable, 3 Yr. CAGR %</t>
  </si>
  <si>
    <t>68.9</t>
  </si>
  <si>
    <t>Inventory, 3 Yr. CAGR %</t>
  </si>
  <si>
    <t>253.37</t>
  </si>
  <si>
    <t>Net Property, Plant and Equip., 3 Yr. CAGR %</t>
  </si>
  <si>
    <t>603.12</t>
  </si>
  <si>
    <t>243.78</t>
  </si>
  <si>
    <t>78.69</t>
  </si>
  <si>
    <t>Total Assets, 3 Yr. CAGR %</t>
  </si>
  <si>
    <t>222.67</t>
  </si>
  <si>
    <t>130.17</t>
  </si>
  <si>
    <t>53.57</t>
  </si>
  <si>
    <t>Tangible Book Value, 3 Yr. CAGR %</t>
  </si>
  <si>
    <t>170.97</t>
  </si>
  <si>
    <t>105.58</t>
  </si>
  <si>
    <t>10.66</t>
  </si>
  <si>
    <t>Common Equity, 3 Yr. CAGR %</t>
  </si>
  <si>
    <t>617.05</t>
  </si>
  <si>
    <t>129.1</t>
  </si>
  <si>
    <t>8.5</t>
  </si>
  <si>
    <t>Cash From Operations, 3 Yr. CAGR %</t>
  </si>
  <si>
    <t>146.46</t>
  </si>
  <si>
    <t>156.24</t>
  </si>
  <si>
    <t>86.92</t>
  </si>
  <si>
    <t>Capital Expenditures, 3 Yr. CAGR %</t>
  </si>
  <si>
    <t>499.74</t>
  </si>
  <si>
    <t>150.28</t>
  </si>
  <si>
    <t>57.55</t>
  </si>
  <si>
    <t>Levered Free Cash Flow, 3 Yr. CAGR %</t>
  </si>
  <si>
    <t>174.64</t>
  </si>
  <si>
    <t>55.61</t>
  </si>
  <si>
    <t>Unlevered Free Cash Flow, 3 Yr. CAGR %</t>
  </si>
  <si>
    <t>174.83</t>
  </si>
  <si>
    <t>55.97</t>
  </si>
  <si>
    <t>Compound Annual Growth Rate Over Five Years</t>
  </si>
  <si>
    <t>EBITDA, 5 Yr. CAGR %</t>
  </si>
  <si>
    <t>105.81</t>
  </si>
  <si>
    <t>EBITA, 5 Yr. CAGR %</t>
  </si>
  <si>
    <t>117.4</t>
  </si>
  <si>
    <t>EBIT, 5 Yr. CAGR %</t>
  </si>
  <si>
    <t>Earnings From Cont. Operations, 5 Yr. CAGR %</t>
  </si>
  <si>
    <t>117.37</t>
  </si>
  <si>
    <t>Net Income, 5 Yr. CAGR %</t>
  </si>
  <si>
    <t>81.56</t>
  </si>
  <si>
    <t>Normalized Net Income, 5 Yr. CAGR %</t>
  </si>
  <si>
    <t>2.12</t>
  </si>
  <si>
    <t>Net Property, Plant and Equip., 5 Yr. CAGR %</t>
  </si>
  <si>
    <t>284.63</t>
  </si>
  <si>
    <t>Total Assets, 5 Yr. CAGR %</t>
  </si>
  <si>
    <t>93.76</t>
  </si>
  <si>
    <t>Tangible Book Value, 5 Yr. CAGR %</t>
  </si>
  <si>
    <t>82.84</t>
  </si>
  <si>
    <t>Common Equity, 5 Yr. CAGR %</t>
  </si>
  <si>
    <t>225.24</t>
  </si>
  <si>
    <t>Cash From Operations, 5 Yr. CAGR %</t>
  </si>
  <si>
    <t>94.51</t>
  </si>
  <si>
    <t>Capital Expenditures, 5 Yr. CAGR %</t>
  </si>
  <si>
    <t>241.98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</si>
  <si>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</si>
  <si>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</si>
  <si>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</si>
  <si>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</si>
  <si>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</si>
  <si>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</si>
  <si>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</si>
  <si>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</si>
  <si>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</si>
  <si>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410.7</t>
  </si>
  <si>
    <t>343.2</t>
  </si>
  <si>
    <t>543.4</t>
  </si>
  <si>
    <t>4,510</t>
  </si>
  <si>
    <t>Change</t>
  </si>
  <si>
    <t>-16.43%</t>
  </si>
  <si>
    <t>58.31%</t>
  </si>
  <si>
    <t>729.96%</t>
  </si>
  <si>
    <t>0%</t>
  </si>
  <si>
    <t>Enterprise Value (EV)
                                    1</t>
  </si>
  <si>
    <t>93.95</t>
  </si>
  <si>
    <t>109.4</t>
  </si>
  <si>
    <t>517</t>
  </si>
  <si>
    <t>4,219</t>
  </si>
  <si>
    <t>4,574</t>
  </si>
  <si>
    <t>5,014</t>
  </si>
  <si>
    <t>16.45%</t>
  </si>
  <si>
    <t>372.56%</t>
  </si>
  <si>
    <t>716%</t>
  </si>
  <si>
    <t>8.43%</t>
  </si>
  <si>
    <t>9.62%</t>
  </si>
  <si>
    <t>P/E ratio</t>
  </si>
  <si>
    <t>-2.31x</t>
  </si>
  <si>
    <t>-21.5x</t>
  </si>
  <si>
    <t>-8.31x</t>
  </si>
  <si>
    <t>-5.64x</t>
  </si>
  <si>
    <t>-12.8x</t>
  </si>
  <si>
    <t>-34.4x</t>
  </si>
  <si>
    <t>-66.5x</t>
  </si>
  <si>
    <t>PBR</t>
  </si>
  <si>
    <t>4.4x</t>
  </si>
  <si>
    <t>13.3x</t>
  </si>
  <si>
    <t>14.5x</t>
  </si>
  <si>
    <t>21.6x</t>
  </si>
  <si>
    <t>28x</t>
  </si>
  <si>
    <t>PEG</t>
  </si>
  <si>
    <t>0.2x</t>
  </si>
  <si>
    <t>-0.1x</t>
  </si>
  <si>
    <t>-0.2x</t>
  </si>
  <si>
    <t>0.5x</t>
  </si>
  <si>
    <t>1.4x</t>
  </si>
  <si>
    <t>Capitalization / Revenue</t>
  </si>
  <si>
    <t>33.1x</t>
  </si>
  <si>
    <t>24.8x</t>
  </si>
  <si>
    <t>911x</t>
  </si>
  <si>
    <t>62.8x</t>
  </si>
  <si>
    <t>12.1x</t>
  </si>
  <si>
    <t>EV / Revenue</t>
  </si>
  <si>
    <t>7.57x</t>
  </si>
  <si>
    <t>7.91x</t>
  </si>
  <si>
    <t>852x</t>
  </si>
  <si>
    <t>63.7x</t>
  </si>
  <si>
    <t>13.5x</t>
  </si>
  <si>
    <t>EV / EBITDA</t>
  </si>
  <si>
    <t>-1.12x</t>
  </si>
  <si>
    <t>-0.78x</t>
  </si>
  <si>
    <t>-3.34x</t>
  </si>
  <si>
    <t>-29.8x</t>
  </si>
  <si>
    <t>-54.9x</t>
  </si>
  <si>
    <t>30.3x</t>
  </si>
  <si>
    <t>EV / EBIT</t>
  </si>
  <si>
    <t>-1.08x</t>
  </si>
  <si>
    <t>-0.75x</t>
  </si>
  <si>
    <t>-2.32x</t>
  </si>
  <si>
    <t>-18.5x</t>
  </si>
  <si>
    <t>-31.6x</t>
  </si>
  <si>
    <t>-52.6x</t>
  </si>
  <si>
    <t>EV / FCF</t>
  </si>
  <si>
    <t>-0.7x</t>
  </si>
  <si>
    <t>-0.51x</t>
  </si>
  <si>
    <t>-1.93x</t>
  </si>
  <si>
    <t>-13.5x</t>
  </si>
  <si>
    <t>-7.73x</t>
  </si>
  <si>
    <t>-17.6x</t>
  </si>
  <si>
    <t>FCF Yield</t>
  </si>
  <si>
    <t>-143%</t>
  </si>
  <si>
    <t>-195%</t>
  </si>
  <si>
    <t>-51.8%</t>
  </si>
  <si>
    <t>-7.43%</t>
  </si>
  <si>
    <t>-12.9%</t>
  </si>
  <si>
    <t>-5.69%</t>
  </si>
  <si>
    <t>Dividend per Share
                                    2</t>
  </si>
  <si>
    <t>Rate of return</t>
  </si>
  <si>
    <t>EPS
                                    2</t>
  </si>
  <si>
    <t>-1.742</t>
  </si>
  <si>
    <t>-0.6496</t>
  </si>
  <si>
    <t>-0.3362</t>
  </si>
  <si>
    <t>Distribution rate</t>
  </si>
  <si>
    <t>Net sales
                                    1</t>
  </si>
  <si>
    <t>12.4</t>
  </si>
  <si>
    <t>13.82</t>
  </si>
  <si>
    <t>71.85</t>
  </si>
  <si>
    <t>371.4</t>
  </si>
  <si>
    <t>EBITDA
                                    1</t>
  </si>
  <si>
    <t>-83.83</t>
  </si>
  <si>
    <t>-141.1</t>
  </si>
  <si>
    <t>-154.6</t>
  </si>
  <si>
    <t>-141.7</t>
  </si>
  <si>
    <t>-83.27</t>
  </si>
  <si>
    <t>165.7</t>
  </si>
  <si>
    <t>EBIT
                                    1</t>
  </si>
  <si>
    <t>-86.75</t>
  </si>
  <si>
    <t>-145.8</t>
  </si>
  <si>
    <t>-222.4</t>
  </si>
  <si>
    <t>-227.7</t>
  </si>
  <si>
    <t>-145</t>
  </si>
  <si>
    <t>-95.24</t>
  </si>
  <si>
    <t>Net income
                                    1</t>
  </si>
  <si>
    <t>-24.06</t>
  </si>
  <si>
    <t>-30.55</t>
  </si>
  <si>
    <t>-31.64</t>
  </si>
  <si>
    <t>-87.56</t>
  </si>
  <si>
    <t>-426.1</t>
  </si>
  <si>
    <t>-97.71</t>
  </si>
  <si>
    <t>-95.21</t>
  </si>
  <si>
    <t>Net Debt
                                    1</t>
  </si>
  <si>
    <t>-316.8</t>
  </si>
  <si>
    <t>-233.8</t>
  </si>
  <si>
    <t>-26.37</t>
  </si>
  <si>
    <t>-291</t>
  </si>
  <si>
    <t>64.42</t>
  </si>
  <si>
    <t>504.2</t>
  </si>
  <si>
    <t>Reference price
                                    2</t>
  </si>
  <si>
    <t>13.58</t>
  </si>
  <si>
    <t>7.94</t>
  </si>
  <si>
    <t>4.82</t>
  </si>
  <si>
    <t>6.03</t>
  </si>
  <si>
    <t>22.37</t>
  </si>
  <si>
    <t>Nbr of stocks (in thousands)</t>
  </si>
  <si>
    <t>51,730</t>
  </si>
  <si>
    <t>71,210</t>
  </si>
  <si>
    <t>90,111</t>
  </si>
  <si>
    <t>200,345</t>
  </si>
  <si>
    <t>Announcement Date</t>
  </si>
  <si>
    <t>3/2/21</t>
  </si>
  <si>
    <t>3/31/22</t>
  </si>
  <si>
    <t>3/31/23</t>
  </si>
  <si>
    <t>4/1/24</t>
  </si>
  <si>
    <t>address1</t>
  </si>
  <si>
    <t>Midland International Air &amp; Space Port</t>
  </si>
  <si>
    <t>address2</t>
  </si>
  <si>
    <t>2901 Enterprise Lane</t>
  </si>
  <si>
    <t>city</t>
  </si>
  <si>
    <t>Midland</t>
  </si>
  <si>
    <t>state</t>
  </si>
  <si>
    <t>TX</t>
  </si>
  <si>
    <t>zip</t>
  </si>
  <si>
    <t>79706</t>
  </si>
  <si>
    <t>country</t>
  </si>
  <si>
    <t>phone</t>
  </si>
  <si>
    <t>432 276 3966</t>
  </si>
  <si>
    <t>website</t>
  </si>
  <si>
    <t>https://ast-science.com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</si>
  <si>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</si>
  <si>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</si>
  <si>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</si>
  <si>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</si>
  <si>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</si>
  <si>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</si>
  <si>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</si>
  <si>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</si>
  <si>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</si>
  <si>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</si>
  <si>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</si>
  <si>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AST SpaceMobile, Inc., together with its subsidiaries, develops and provides access to a space-based cellular broadband network for smartphones in the United States. Its SpaceMobile service provides cellular broadband services to end-users who are out of terrestrial cellular coverage. The company was founded in 2017 and is headquartered in Midland, Texas.</t>
  </si>
  <si>
    <t>fullTimeEmployees</t>
  </si>
  <si>
    <t>companyOfficers</t>
  </si>
  <si>
    <t>[{'maxAge': 1, 'name': 'Mr. Abel  Avellan', 'age': 52, 'title': 'Founder, Chairman &amp; CEO', 'yearBorn': 1971, 'fiscalYear': 2023, 'exercisedValue': 0, 'unexercisedValue': 0}, {'maxAge': 1, 'name': 'Mr. Scott  Wisniewski', 'age': 42, 'title': 'President &amp; Chief Strategy Officer', 'yearBorn': 1981, 'fiscalYear': 2023, 'exercisedValue': 0, 'unexercisedValue': 0}, {'maxAge': 1, 'name': 'Mr. Andrew Martin Johnson', 'age': 48, 'title': 'EVP, CFO &amp; Chief Legal Officer', 'yearBorn': 1975, 'fiscalYear': 2023, 'exercisedValue': 0, 'unexercisedValue': 0}, {'maxAge': 1, 'name': 'Mr. Shanti B. Gupta', 'age': 46, 'title': 'EVP &amp; COO', 'yearBorn': 1977, 'fiscalYear': 2023, 'exercisedValue': 0, 'unexercisedValue': 0}, {'maxAge': 1, 'name': 'Ms. Maya  Bernal', 'age': 40, 'title': 'Senior Director &amp; Chief Accounting Officer', 'yearBorn': 1983, 'fiscalYear': 2023, 'exercisedValue': 0, 'unexercisedValue': 0}, {'maxAge': 1, 'name': 'Dr. Huiwen  Yao', 'age': 61, 'title': 'EVP &amp; CTO', 'yearBorn': 1962, 'fiscalYear': 2023, 'exercisedValue': 0, 'unexercisedValue': 0}, {'maxAge': 1, 'name': 'Mr. Christopher  Ivory', 'title': 'Chief Commercial Officer', 'fiscalYear': 2023, 'exercisedValue': 0, 'unexercisedValue': 0}, {'maxAge': 1, 'name': 'Dr. Raymond J. Sedwick', 'title': 'Chief Scientist of Space Systems', 'fiscalYear': 2023, 'exercisedValue': 0, 'unexercisedValue': 0}, {'maxAge': 1, 'name': 'Mr. Sriram  Jayasimha', 'title': 'Chief Scientist of Commercial Applications', 'fiscalYear': 2023, 'exercisedValue': 0, 'unexercisedValue': 0}, {'maxAge': 1, 'name': 'Mr. Stephen  Gibson', 'title': 'Managing Director of UK',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</si>
  <si>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</si>
  <si>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</si>
  <si>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</si>
  <si>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</si>
  <si>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</si>
  <si>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</si>
  <si>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</si>
  <si>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</si>
  <si>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</si>
  <si>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</si>
  <si>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</si>
  <si>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</si>
  <si>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</si>
  <si>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</si>
  <si>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</si>
  <si>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</si>
  <si>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</si>
  <si>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</si>
  <si>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</si>
  <si>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</si>
  <si>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</si>
  <si>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</si>
  <si>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</si>
  <si>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</si>
  <si>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</si>
  <si>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</si>
  <si>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</si>
  <si>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</si>
  <si>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</si>
  <si>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</si>
  <si>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</si>
  <si>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</si>
  <si>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</si>
  <si>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</si>
  <si>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</si>
  <si>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</si>
  <si>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</si>
  <si>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</si>
  <si>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</si>
  <si>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</si>
  <si>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</si>
  <si>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</si>
  <si>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</si>
  <si>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</si>
  <si>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</si>
  <si>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</si>
  <si>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</si>
  <si>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</si>
  <si>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</si>
  <si>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</si>
  <si>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</si>
  <si>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</si>
  <si>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</si>
  <si>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</si>
  <si>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</si>
  <si>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</si>
  <si>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</si>
  <si>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</si>
  <si>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</si>
  <si>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</si>
  <si>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</si>
  <si>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</si>
  <si>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</si>
  <si>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</si>
  <si>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</si>
  <si>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</si>
  <si>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</si>
  <si>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</si>
  <si>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AST SpaceMobile,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</si>
  <si>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</si>
  <si>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</si>
  <si>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</si>
  <si>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</si>
  <si>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</si>
  <si>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</si>
  <si>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</si>
  <si>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7d6c58f4-8d99-32c5-bcb8-e5384c36a52b</t>
  </si>
  <si>
    <t>messageBoardId</t>
  </si>
  <si>
    <t>finmb_557143394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</si>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</sst>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st-scie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-110.3471308995464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6.48137216E9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-30.771137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-4.0</v>
      </c>
      <c r="C2" s="1">
        <v>-10.0</v>
      </c>
      <c r="D2" s="1">
        <v>-24.0</v>
      </c>
      <c r="E2" s="1">
        <v>-30.0</v>
      </c>
      <c r="F2" s="1">
        <v>-31.0</v>
      </c>
      <c r="G2" s="1">
        <v>-87.0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17.0</v>
      </c>
      <c r="D3" s="1">
        <v>67.0</v>
      </c>
      <c r="E3" s="1">
        <v>2.0</v>
      </c>
      <c r="F3" s="1">
        <v>4.0</v>
      </c>
      <c r="G3" s="1">
        <v>54.0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21.0</v>
      </c>
      <c r="E4" s="1">
        <v>22.0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17.0</v>
      </c>
      <c r="D5" s="1">
        <v>88.0</v>
      </c>
      <c r="E5" s="1">
        <v>2.0</v>
      </c>
      <c r="F5" s="1">
        <v>4.0</v>
      </c>
      <c r="G5" s="1">
        <v>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18.0</v>
      </c>
      <c r="C6" s="1">
        <v>21.0</v>
      </c>
      <c r="D6" s="1">
        <v>0.0</v>
      </c>
      <c r="E6" s="1">
        <v>0.0</v>
      </c>
      <c r="F6" s="1">
        <v>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-24.0</v>
      </c>
      <c r="G7" s="1">
        <v>11.0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13.0</v>
      </c>
      <c r="D8" s="1">
        <v>29.0</v>
      </c>
      <c r="E8" s="1">
        <v>3.0</v>
      </c>
      <c r="F8" s="1">
        <v>9.0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-15.0</v>
      </c>
      <c r="C9" s="1">
        <v>-25.0</v>
      </c>
      <c r="D9" s="1">
        <v>-12.0</v>
      </c>
      <c r="E9" s="1">
        <v>-57.0</v>
      </c>
      <c r="F9" s="1">
        <v>-89.0</v>
      </c>
      <c r="G9" s="1">
        <v>-144.0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-38.0</v>
      </c>
      <c r="C10" s="1">
        <v>11.0</v>
      </c>
      <c r="D10" s="1">
        <v>-1.0</v>
      </c>
      <c r="E10" s="1">
        <v>-22.0</v>
      </c>
      <c r="F10" s="1">
        <v>-1.0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-2.0</v>
      </c>
      <c r="E11" s="1">
        <v>1.0</v>
      </c>
      <c r="F11" s="1">
        <v>-2.0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88.0</v>
      </c>
      <c r="D12" s="1">
        <v>3.0</v>
      </c>
      <c r="E12" s="1">
        <v>2.0</v>
      </c>
      <c r="F12" s="1">
        <v>18.0</v>
      </c>
      <c r="G12" s="1">
        <v>-14.0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35.0</v>
      </c>
      <c r="C13" s="1">
        <v>59.0</v>
      </c>
      <c r="D13" s="1">
        <v>2.0</v>
      </c>
      <c r="E13" s="1">
        <v>3.0</v>
      </c>
      <c r="F13" s="1">
        <v>2.0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-95.0</v>
      </c>
      <c r="C14" s="1">
        <v>-27.0</v>
      </c>
      <c r="D14" s="1">
        <v>-1.0</v>
      </c>
      <c r="E14" s="1">
        <v>-4.0</v>
      </c>
      <c r="F14" s="1">
        <v>-41.0</v>
      </c>
      <c r="G14" s="1">
        <v>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-5.0</v>
      </c>
      <c r="C15" s="1">
        <v>-9.0</v>
      </c>
      <c r="D15" s="1">
        <v>-22.0</v>
      </c>
      <c r="E15" s="1">
        <v>-80.0</v>
      </c>
      <c r="F15" s="1">
        <v>-156.0</v>
      </c>
      <c r="G15" s="1">
        <v>-149.0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-25.0</v>
      </c>
      <c r="C16" s="1">
        <v>-3.0</v>
      </c>
      <c r="D16" s="1">
        <v>-30.0</v>
      </c>
      <c r="E16" s="1">
        <v>-54.0</v>
      </c>
      <c r="F16" s="1">
        <v>-57.0</v>
      </c>
      <c r="G16" s="1">
        <v>-119.0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25.0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-2.0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-3.0</v>
      </c>
      <c r="D20" s="1">
        <v>-30.0</v>
      </c>
      <c r="E20" s="1">
        <v>-54.0</v>
      </c>
      <c r="F20" s="1">
        <v>-31.0</v>
      </c>
      <c r="G20" s="1">
        <v>-119.0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4.0</v>
      </c>
      <c r="F22" s="1">
        <v>23.0</v>
      </c>
      <c r="G22" s="1">
        <v>63.0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0.0</v>
      </c>
      <c r="E23" s="1">
        <v>4.0</v>
      </c>
      <c r="F23" s="1">
        <v>23.0</v>
      </c>
      <c r="G23" s="1">
        <v>63.0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-1.0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-24.0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-1.0</v>
      </c>
      <c r="E26" s="1">
        <v>0.0</v>
      </c>
      <c r="F26" s="1">
        <v>0.0</v>
      </c>
      <c r="G26" s="1">
        <v>-24.0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4.0</v>
      </c>
      <c r="C27" s="1">
        <v>0.0</v>
      </c>
      <c r="D27" s="1">
        <v>10.0</v>
      </c>
      <c r="E27" s="1">
        <v>1.0</v>
      </c>
      <c r="F27" s="1">
        <v>102.0</v>
      </c>
      <c r="G27" s="1">
        <v>63.0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-86.0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10.0</v>
      </c>
      <c r="C29" s="1">
        <v>31.0</v>
      </c>
      <c r="D29" s="1">
        <v>79.0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-60.0</v>
      </c>
      <c r="C30" s="1">
        <v>-37.0</v>
      </c>
      <c r="D30" s="1">
        <v>-8.0</v>
      </c>
      <c r="E30" s="1">
        <v>417.0</v>
      </c>
      <c r="F30" s="1">
        <v>0.0</v>
      </c>
      <c r="G30" s="1">
        <v>-9.0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13.0</v>
      </c>
      <c r="C31" s="1">
        <v>32.0</v>
      </c>
      <c r="D31" s="1">
        <v>69.0</v>
      </c>
      <c r="E31" s="1">
        <v>417.0</v>
      </c>
      <c r="F31" s="1">
        <v>102.0</v>
      </c>
      <c r="G31" s="1">
        <v>117.0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7.0</v>
      </c>
      <c r="C32" s="1">
        <v>-4.0</v>
      </c>
      <c r="D32" s="1">
        <v>-17.0</v>
      </c>
      <c r="E32" s="1">
        <v>-29.0</v>
      </c>
      <c r="F32" s="1">
        <v>19.0</v>
      </c>
      <c r="G32" s="1">
        <v>-14.0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7.0</v>
      </c>
      <c r="C33" s="1">
        <v>19.0</v>
      </c>
      <c r="D33" s="1">
        <v>16.0</v>
      </c>
      <c r="E33" s="1">
        <v>282.0</v>
      </c>
      <c r="F33" s="1">
        <v>-85.0</v>
      </c>
      <c r="G33" s="1">
        <v>-151.0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2.0</v>
      </c>
      <c r="E35" s="1">
        <v>1.0</v>
      </c>
      <c r="F35" s="1">
        <v>22.0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1.0</v>
      </c>
      <c r="C36" s="1">
        <v>0.0</v>
      </c>
      <c r="D36" s="1">
        <v>13.0</v>
      </c>
      <c r="E36" s="1">
        <v>18.0</v>
      </c>
      <c r="F36" s="1">
        <v>68.0</v>
      </c>
      <c r="G36" s="1">
        <v>49.0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-6.0</v>
      </c>
      <c r="D37" s="1">
        <v>-43.0</v>
      </c>
      <c r="E37" s="1">
        <v>-100.0</v>
      </c>
      <c r="F37" s="1">
        <v>-144.0</v>
      </c>
      <c r="G37" s="1">
        <v>-163.0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-6.0</v>
      </c>
      <c r="D38" s="1">
        <v>-43.0</v>
      </c>
      <c r="E38" s="1">
        <v>-100.0</v>
      </c>
      <c r="F38" s="1">
        <v>-144.0</v>
      </c>
      <c r="G38" s="1">
        <v>-164.0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-3.0</v>
      </c>
      <c r="D39" s="1">
        <v>-1.0</v>
      </c>
      <c r="E39" s="1">
        <v>-2.0</v>
      </c>
      <c r="F39" s="1">
        <v>9.0</v>
      </c>
      <c r="G39" s="1">
        <v>-26.0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1.0</v>
      </c>
      <c r="D40" s="1">
        <v>-1.0</v>
      </c>
      <c r="E40" s="1">
        <v>4.0</v>
      </c>
      <c r="F40" s="1">
        <v>23.0</v>
      </c>
      <c r="G40" s="1">
        <v>63.0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7.0</v>
      </c>
      <c r="C3" s="1">
        <v>26.0</v>
      </c>
      <c r="D3" s="1">
        <v>42.0</v>
      </c>
      <c r="E3" s="1">
        <v>322.0</v>
      </c>
      <c r="F3" s="1">
        <v>239.0</v>
      </c>
      <c r="G3" s="1">
        <v>85.0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7.0</v>
      </c>
      <c r="C4" s="1">
        <v>26.0</v>
      </c>
      <c r="D4" s="1">
        <v>42.0</v>
      </c>
      <c r="E4" s="1">
        <v>322.0</v>
      </c>
      <c r="F4" s="1">
        <v>239.0</v>
      </c>
      <c r="G4" s="1">
        <v>85.0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45.0</v>
      </c>
      <c r="C5" s="1">
        <v>32.0</v>
      </c>
      <c r="D5" s="1">
        <v>2.0</v>
      </c>
      <c r="E5" s="1">
        <v>2.0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45.0</v>
      </c>
      <c r="C7" s="1">
        <v>32.0</v>
      </c>
      <c r="D7" s="1">
        <v>2.0</v>
      </c>
      <c r="E7" s="1">
        <v>2.0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3.0</v>
      </c>
      <c r="C8" s="1">
        <v>18.0</v>
      </c>
      <c r="D8" s="1">
        <v>2.0</v>
      </c>
      <c r="E8" s="1">
        <v>1.0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51.0</v>
      </c>
      <c r="C9" s="1">
        <v>44.0</v>
      </c>
      <c r="D9" s="1">
        <v>1.0</v>
      </c>
      <c r="E9" s="1">
        <v>3.0</v>
      </c>
      <c r="F9" s="1">
        <v>4.0</v>
      </c>
      <c r="G9" s="1">
        <v>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0.0</v>
      </c>
      <c r="D10" s="1">
        <v>0.0</v>
      </c>
      <c r="E10" s="1">
        <v>2.0</v>
      </c>
      <c r="F10" s="1">
        <v>66.0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6.0</v>
      </c>
      <c r="C11" s="1">
        <v>28.0</v>
      </c>
      <c r="D11" s="1">
        <v>2.0</v>
      </c>
      <c r="E11" s="1">
        <v>4.0</v>
      </c>
      <c r="F11" s="1">
        <v>23.0</v>
      </c>
      <c r="G11" s="1">
        <v>13.0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8.0</v>
      </c>
      <c r="C12" s="1">
        <v>27.0</v>
      </c>
      <c r="D12" s="1">
        <v>50.0</v>
      </c>
      <c r="E12" s="1">
        <v>336.0</v>
      </c>
      <c r="F12" s="1">
        <v>268.0</v>
      </c>
      <c r="G12" s="1">
        <v>107.0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34.0</v>
      </c>
      <c r="C13" s="1">
        <v>4.0</v>
      </c>
      <c r="D13" s="1">
        <v>45.0</v>
      </c>
      <c r="E13" s="1">
        <v>108.0</v>
      </c>
      <c r="F13" s="1">
        <v>161.0</v>
      </c>
      <c r="G13" s="1">
        <v>313.0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-4.0</v>
      </c>
      <c r="C14" s="1">
        <v>-21.0</v>
      </c>
      <c r="D14" s="1">
        <v>-91.0</v>
      </c>
      <c r="E14" s="1">
        <v>-3.0</v>
      </c>
      <c r="F14" s="1">
        <v>-6.0</v>
      </c>
      <c r="G14" s="1">
        <v>-61.0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29.0</v>
      </c>
      <c r="C15" s="1">
        <v>3.0</v>
      </c>
      <c r="D15" s="1">
        <v>44.0</v>
      </c>
      <c r="E15" s="1">
        <v>104.0</v>
      </c>
      <c r="F15" s="1">
        <v>154.0</v>
      </c>
      <c r="G15" s="1">
        <v>252.0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3.0</v>
      </c>
      <c r="C16" s="1">
        <v>3.0</v>
      </c>
      <c r="D16" s="1">
        <v>3.0</v>
      </c>
      <c r="E16" s="1">
        <v>3.0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90.0</v>
      </c>
      <c r="C17" s="1">
        <v>67.0</v>
      </c>
      <c r="D17" s="1">
        <v>52.0</v>
      </c>
      <c r="E17" s="1">
        <v>24.0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16.0</v>
      </c>
      <c r="C18" s="1">
        <v>16.0</v>
      </c>
      <c r="D18" s="1">
        <v>16.0</v>
      </c>
      <c r="E18" s="1">
        <v>31.0</v>
      </c>
      <c r="F18" s="1">
        <v>16.0</v>
      </c>
      <c r="G18" s="1">
        <v>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13.0</v>
      </c>
      <c r="C19" s="1">
        <v>35.0</v>
      </c>
      <c r="D19" s="1">
        <v>99.0</v>
      </c>
      <c r="E19" s="1">
        <v>444.0</v>
      </c>
      <c r="F19" s="1">
        <v>438.0</v>
      </c>
      <c r="G19" s="1">
        <v>361.0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49.0</v>
      </c>
      <c r="C21" s="1">
        <v>1.0</v>
      </c>
      <c r="D21" s="1">
        <v>4.0</v>
      </c>
      <c r="E21" s="1">
        <v>6.0</v>
      </c>
      <c r="F21" s="1">
        <v>13.0</v>
      </c>
      <c r="G21" s="1">
        <v>20.0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22.0</v>
      </c>
      <c r="C22" s="1">
        <v>14.0</v>
      </c>
      <c r="D22" s="1">
        <v>2.0</v>
      </c>
      <c r="E22" s="1">
        <v>5.0</v>
      </c>
      <c r="F22" s="1">
        <v>6.0</v>
      </c>
      <c r="G22" s="1">
        <v>10.0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1.0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24.0</v>
      </c>
      <c r="G24" s="1">
        <v>25.0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50.0</v>
      </c>
      <c r="E25" s="1">
        <v>63.0</v>
      </c>
      <c r="F25" s="1">
        <v>72.0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18.0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43.0</v>
      </c>
      <c r="C27" s="1">
        <v>94.0</v>
      </c>
      <c r="D27" s="1">
        <v>3.0</v>
      </c>
      <c r="E27" s="1">
        <v>6.0</v>
      </c>
      <c r="F27" s="1">
        <v>2.0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1.0</v>
      </c>
      <c r="D28" s="1">
        <v>1.0</v>
      </c>
      <c r="E28" s="1">
        <v>2.0</v>
      </c>
      <c r="F28" s="1">
        <v>4.0</v>
      </c>
      <c r="G28" s="1">
        <v>11.0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1.0</v>
      </c>
      <c r="C29" s="1">
        <v>6.0</v>
      </c>
      <c r="D29" s="1">
        <v>13.0</v>
      </c>
      <c r="E29" s="1">
        <v>21.0</v>
      </c>
      <c r="F29" s="1">
        <v>27.0</v>
      </c>
      <c r="G29" s="1">
        <v>46.0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5.0</v>
      </c>
      <c r="F30" s="1">
        <v>4.0</v>
      </c>
      <c r="G30" s="1">
        <v>59.0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6.0</v>
      </c>
      <c r="E31" s="1">
        <v>7.0</v>
      </c>
      <c r="F31" s="1">
        <v>7.0</v>
      </c>
      <c r="G31" s="1">
        <v>11.0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58.0</v>
      </c>
      <c r="F32" s="1">
        <v>38.0</v>
      </c>
      <c r="G32" s="1">
        <v>29.0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1.0</v>
      </c>
      <c r="C33" s="1">
        <v>6.0</v>
      </c>
      <c r="D33" s="1">
        <v>19.0</v>
      </c>
      <c r="E33" s="1">
        <v>91.0</v>
      </c>
      <c r="F33" s="1">
        <v>78.0</v>
      </c>
      <c r="G33" s="1">
        <v>147.0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9.0</v>
      </c>
      <c r="C34" s="1">
        <v>38.0</v>
      </c>
      <c r="D34" s="1">
        <v>112.0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9.0</v>
      </c>
      <c r="C35" s="1">
        <v>38.0</v>
      </c>
      <c r="D35" s="1">
        <v>112.0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5.0</v>
      </c>
      <c r="C36" s="1">
        <v>5.0</v>
      </c>
      <c r="D36" s="1">
        <v>5.0</v>
      </c>
      <c r="E36" s="1">
        <v>1.0</v>
      </c>
      <c r="F36" s="1">
        <v>2.0</v>
      </c>
      <c r="G36" s="1">
        <v>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0.0</v>
      </c>
      <c r="D37" s="1">
        <v>0.0</v>
      </c>
      <c r="E37" s="1">
        <v>171.0</v>
      </c>
      <c r="F37" s="1">
        <v>235.0</v>
      </c>
      <c r="G37" s="1">
        <v>288.0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-4.0</v>
      </c>
      <c r="C38" s="1">
        <v>-15.0</v>
      </c>
      <c r="D38" s="1">
        <v>-39.0</v>
      </c>
      <c r="E38" s="1">
        <v>-70.0</v>
      </c>
      <c r="F38" s="1">
        <v>-102.0</v>
      </c>
      <c r="G38" s="1">
        <v>-190.0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-34.0</v>
      </c>
      <c r="C39" s="1">
        <v>-42.0</v>
      </c>
      <c r="D39" s="1">
        <v>-16.0</v>
      </c>
      <c r="E39" s="1">
        <v>-43.0</v>
      </c>
      <c r="F39" s="1">
        <v>22.0</v>
      </c>
      <c r="G39" s="1">
        <v>22.0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-27.0</v>
      </c>
      <c r="C40" s="1">
        <v>-11.0</v>
      </c>
      <c r="D40" s="1">
        <v>-34.0</v>
      </c>
      <c r="E40" s="1">
        <v>100.0</v>
      </c>
      <c r="F40" s="1">
        <v>134.0</v>
      </c>
      <c r="G40" s="1">
        <v>98.0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2.0</v>
      </c>
      <c r="C41" s="1">
        <v>2.0</v>
      </c>
      <c r="D41" s="1">
        <v>2.0</v>
      </c>
      <c r="E41" s="1">
        <v>252.0</v>
      </c>
      <c r="F41" s="1">
        <v>226.0</v>
      </c>
      <c r="G41" s="1">
        <v>115.0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12.0</v>
      </c>
      <c r="C42" s="1">
        <v>29.0</v>
      </c>
      <c r="D42" s="1">
        <v>79.0</v>
      </c>
      <c r="E42" s="1">
        <v>352.0</v>
      </c>
      <c r="F42" s="1">
        <v>360.0</v>
      </c>
      <c r="G42" s="1">
        <v>214.0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13.0</v>
      </c>
      <c r="C43" s="1">
        <v>35.0</v>
      </c>
      <c r="D43" s="1">
        <v>99.0</v>
      </c>
      <c r="E43" s="1">
        <v>444.0</v>
      </c>
      <c r="F43" s="1">
        <v>438.0</v>
      </c>
      <c r="G43" s="1">
        <v>361.0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5.0</v>
      </c>
      <c r="D45" s="1">
        <v>5.0</v>
      </c>
      <c r="E45" s="1">
        <v>51.0</v>
      </c>
      <c r="F45" s="1">
        <v>71.0</v>
      </c>
      <c r="G45" s="1">
        <v>138.0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5.0</v>
      </c>
      <c r="D46" s="1">
        <v>5.0</v>
      </c>
      <c r="E46" s="1">
        <v>51.0</v>
      </c>
      <c r="F46" s="1">
        <v>71.0</v>
      </c>
      <c r="G46" s="1">
        <v>90.0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0.0</v>
      </c>
      <c r="C47" s="1" t="s">
        <v>102</v>
      </c>
      <c r="D47" s="1" t="s">
        <v>103</v>
      </c>
      <c r="E47" s="1" t="s">
        <v>104</v>
      </c>
      <c r="F47" s="1" t="s">
        <v>105</v>
      </c>
      <c r="G47" s="1" t="s">
        <v>106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-4.0</v>
      </c>
      <c r="C48" s="1">
        <v>-15.0</v>
      </c>
      <c r="D48" s="1">
        <v>-39.0</v>
      </c>
      <c r="E48" s="1">
        <v>96.0</v>
      </c>
      <c r="F48" s="1">
        <v>134.0</v>
      </c>
      <c r="G48" s="1">
        <v>98.0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 t="s">
        <v>109</v>
      </c>
      <c r="D49" s="1" t="s">
        <v>110</v>
      </c>
      <c r="E49" s="1" t="s">
        <v>105</v>
      </c>
      <c r="F49" s="1" t="s">
        <v>105</v>
      </c>
      <c r="G49" s="1" t="s">
        <v>106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 t="s">
        <v>112</v>
      </c>
      <c r="C50" s="1">
        <v>1.0</v>
      </c>
      <c r="D50" s="1">
        <v>7.0</v>
      </c>
      <c r="E50" s="1">
        <v>13.0</v>
      </c>
      <c r="F50" s="1">
        <v>12.0</v>
      </c>
      <c r="G50" s="1">
        <v>72.0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-7.0</v>
      </c>
      <c r="C51" s="1">
        <v>-24.0</v>
      </c>
      <c r="D51" s="1">
        <v>-35.0</v>
      </c>
      <c r="E51" s="1">
        <v>-309.0</v>
      </c>
      <c r="F51" s="1">
        <v>-226.0</v>
      </c>
      <c r="G51" s="1">
        <v>-12.0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0.0</v>
      </c>
      <c r="C52" s="1">
        <v>7.0</v>
      </c>
      <c r="D52" s="1">
        <v>2.0</v>
      </c>
      <c r="E52" s="1">
        <v>8.0</v>
      </c>
      <c r="F52" s="1">
        <v>17.0</v>
      </c>
      <c r="G52" s="1">
        <v>33.0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2.0</v>
      </c>
      <c r="C53" s="1">
        <v>2.0</v>
      </c>
      <c r="D53" s="1">
        <v>2.0</v>
      </c>
      <c r="E53" s="1">
        <v>252.0</v>
      </c>
      <c r="F53" s="1">
        <v>226.0</v>
      </c>
      <c r="G53" s="1">
        <v>115.0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0.0</v>
      </c>
      <c r="C54" s="1">
        <v>5.0</v>
      </c>
      <c r="D54" s="1">
        <v>5.0</v>
      </c>
      <c r="E54" s="1">
        <v>5.0</v>
      </c>
      <c r="F54" s="1">
        <v>5.0</v>
      </c>
      <c r="G54" s="1">
        <v>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3.0</v>
      </c>
      <c r="C55" s="1">
        <v>18.0</v>
      </c>
      <c r="D55" s="1">
        <v>2.0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0.0</v>
      </c>
      <c r="D56" s="1">
        <v>30.0</v>
      </c>
      <c r="E56" s="1">
        <v>0.0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0.0</v>
      </c>
      <c r="C57" s="1">
        <v>0.0</v>
      </c>
      <c r="D57" s="1">
        <v>0.0</v>
      </c>
      <c r="E57" s="1">
        <v>1.0</v>
      </c>
      <c r="F57" s="1">
        <v>1.0</v>
      </c>
      <c r="G57" s="1">
        <v>1.0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>
        <v>0.0</v>
      </c>
      <c r="D58" s="1">
        <v>0.0</v>
      </c>
      <c r="E58" s="1">
        <v>0.0</v>
      </c>
      <c r="F58" s="1">
        <v>10.0</v>
      </c>
      <c r="G58" s="1">
        <v>14.0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26.0</v>
      </c>
      <c r="C59" s="1">
        <v>1.0</v>
      </c>
      <c r="D59" s="1">
        <v>6.0</v>
      </c>
      <c r="E59" s="1">
        <v>14.0</v>
      </c>
      <c r="F59" s="1">
        <v>21.0</v>
      </c>
      <c r="G59" s="1">
        <v>143.0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122</v>
      </c>
      <c r="B60" s="1">
        <v>0.0</v>
      </c>
      <c r="C60" s="1">
        <v>0.0</v>
      </c>
      <c r="D60" s="1">
        <v>183.0</v>
      </c>
      <c r="E60" s="1">
        <v>386.0</v>
      </c>
      <c r="F60" s="1">
        <v>342.0</v>
      </c>
      <c r="G60" s="1">
        <v>489.0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123</v>
      </c>
      <c r="B61" s="1">
        <v>0.0</v>
      </c>
      <c r="C61" s="1">
        <v>0.0</v>
      </c>
      <c r="D61" s="1">
        <v>6.0</v>
      </c>
      <c r="E61" s="1">
        <v>0.0</v>
      </c>
      <c r="F61" s="1">
        <v>0.0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35.0</v>
      </c>
      <c r="C2" s="1">
        <v>1.0</v>
      </c>
      <c r="D2" s="1">
        <v>5.0</v>
      </c>
      <c r="E2" s="1">
        <v>12.0</v>
      </c>
      <c r="F2" s="1">
        <v>13.0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35.0</v>
      </c>
      <c r="C3" s="1">
        <v>1.0</v>
      </c>
      <c r="D3" s="1">
        <v>5.0</v>
      </c>
      <c r="E3" s="1">
        <v>12.0</v>
      </c>
      <c r="F3" s="1">
        <v>13.0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16.0</v>
      </c>
      <c r="C4" s="1">
        <v>95.0</v>
      </c>
      <c r="D4" s="1">
        <v>3.0</v>
      </c>
      <c r="E4" s="1">
        <v>7.0</v>
      </c>
      <c r="F4" s="1">
        <v>6.0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19.0</v>
      </c>
      <c r="C5" s="1">
        <v>46.0</v>
      </c>
      <c r="D5" s="1">
        <v>2.0</v>
      </c>
      <c r="E5" s="1">
        <v>4.0</v>
      </c>
      <c r="F5" s="1">
        <v>7.0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2.0</v>
      </c>
      <c r="C6" s="1">
        <v>5.0</v>
      </c>
      <c r="D6" s="1">
        <v>12.0</v>
      </c>
      <c r="E6" s="1">
        <v>35.0</v>
      </c>
      <c r="F6" s="1">
        <v>48.0</v>
      </c>
      <c r="G6" s="1">
        <v>41.0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2.0</v>
      </c>
      <c r="C7" s="1">
        <v>5.0</v>
      </c>
      <c r="D7" s="1">
        <v>14.0</v>
      </c>
      <c r="E7" s="1">
        <v>53.0</v>
      </c>
      <c r="F7" s="1">
        <v>99.0</v>
      </c>
      <c r="G7" s="1">
        <v>126.0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21.0</v>
      </c>
      <c r="C8" s="1">
        <v>38.0</v>
      </c>
      <c r="D8" s="1">
        <v>88.0</v>
      </c>
      <c r="E8" s="1">
        <v>2.0</v>
      </c>
      <c r="F8" s="1">
        <v>4.0</v>
      </c>
      <c r="G8" s="1">
        <v>54.0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4.0</v>
      </c>
      <c r="C9" s="1">
        <v>11.0</v>
      </c>
      <c r="D9" s="1">
        <v>27.0</v>
      </c>
      <c r="E9" s="1">
        <v>91.0</v>
      </c>
      <c r="F9" s="1">
        <v>153.0</v>
      </c>
      <c r="G9" s="1">
        <v>222.0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-4.0</v>
      </c>
      <c r="C10" s="1">
        <v>-11.0</v>
      </c>
      <c r="D10" s="1">
        <v>-24.0</v>
      </c>
      <c r="E10" s="1">
        <v>-86.0</v>
      </c>
      <c r="F10" s="1">
        <v>-146.0</v>
      </c>
      <c r="G10" s="1">
        <v>-222.0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0.0</v>
      </c>
      <c r="C11" s="1">
        <v>-2.0</v>
      </c>
      <c r="D11" s="1">
        <v>-1.0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0.0</v>
      </c>
      <c r="C12" s="1">
        <v>0.0</v>
      </c>
      <c r="D12" s="1">
        <v>7.0</v>
      </c>
      <c r="E12" s="1">
        <v>0.0</v>
      </c>
      <c r="F12" s="1">
        <v>2.0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0.0</v>
      </c>
      <c r="C13" s="1">
        <v>-2.0</v>
      </c>
      <c r="D13" s="1">
        <v>6.0</v>
      </c>
      <c r="E13" s="1">
        <v>0.0</v>
      </c>
      <c r="F13" s="1">
        <v>2.0</v>
      </c>
      <c r="G13" s="1">
        <v>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0.0</v>
      </c>
      <c r="C14" s="1">
        <v>-1.0</v>
      </c>
      <c r="D14" s="1">
        <v>0.0</v>
      </c>
      <c r="E14" s="1">
        <v>0.0</v>
      </c>
      <c r="F14" s="1">
        <v>-1.0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0.0</v>
      </c>
      <c r="D15" s="1">
        <v>2.0</v>
      </c>
      <c r="E15" s="1">
        <v>13.0</v>
      </c>
      <c r="F15" s="1">
        <v>17.0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-4.0</v>
      </c>
      <c r="C16" s="1">
        <v>-11.0</v>
      </c>
      <c r="D16" s="1">
        <v>-24.0</v>
      </c>
      <c r="E16" s="1">
        <v>-72.0</v>
      </c>
      <c r="F16" s="1">
        <v>-127.0</v>
      </c>
      <c r="G16" s="1">
        <v>-221.0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0.0</v>
      </c>
      <c r="E17" s="1">
        <v>0.0</v>
      </c>
      <c r="F17" s="1">
        <v>24.0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-4.0</v>
      </c>
      <c r="C18" s="1">
        <v>-11.0</v>
      </c>
      <c r="D18" s="1">
        <v>-24.0</v>
      </c>
      <c r="E18" s="1">
        <v>-72.0</v>
      </c>
      <c r="F18" s="1">
        <v>-102.0</v>
      </c>
      <c r="G18" s="1">
        <v>-221.0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1.0</v>
      </c>
      <c r="C19" s="1">
        <v>4.0</v>
      </c>
      <c r="D19" s="1">
        <v>13.0</v>
      </c>
      <c r="E19" s="1">
        <v>33.0</v>
      </c>
      <c r="F19" s="1">
        <v>61.0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-4.0</v>
      </c>
      <c r="C20" s="1">
        <v>-11.0</v>
      </c>
      <c r="D20" s="1">
        <v>-24.0</v>
      </c>
      <c r="E20" s="1">
        <v>-73.0</v>
      </c>
      <c r="F20" s="1">
        <v>-103.0</v>
      </c>
      <c r="G20" s="1">
        <v>-223.0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-4.0</v>
      </c>
      <c r="C21" s="1">
        <v>-11.0</v>
      </c>
      <c r="D21" s="1">
        <v>-24.0</v>
      </c>
      <c r="E21" s="1">
        <v>-73.0</v>
      </c>
      <c r="F21" s="1">
        <v>-103.0</v>
      </c>
      <c r="G21" s="1">
        <v>-223.0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96</v>
      </c>
      <c r="B22" s="1">
        <v>15.0</v>
      </c>
      <c r="C22" s="1">
        <v>25.0</v>
      </c>
      <c r="D22" s="1">
        <v>34.0</v>
      </c>
      <c r="E22" s="1">
        <v>42.0</v>
      </c>
      <c r="F22" s="1">
        <v>71.0</v>
      </c>
      <c r="G22" s="1">
        <v>135.0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-4.0</v>
      </c>
      <c r="C23" s="1">
        <v>-10.0</v>
      </c>
      <c r="D23" s="1">
        <v>-24.0</v>
      </c>
      <c r="E23" s="1">
        <v>-30.0</v>
      </c>
      <c r="F23" s="1">
        <v>-31.0</v>
      </c>
      <c r="G23" s="1">
        <v>-87.0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0.0</v>
      </c>
      <c r="C24" s="1">
        <v>52.0</v>
      </c>
      <c r="D24" s="1">
        <v>8.0</v>
      </c>
      <c r="E24" s="1">
        <v>-11.0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-4.0</v>
      </c>
      <c r="C25" s="1">
        <v>-11.0</v>
      </c>
      <c r="D25" s="1">
        <v>-32.0</v>
      </c>
      <c r="E25" s="1">
        <v>-18.0</v>
      </c>
      <c r="F25" s="1">
        <v>-31.0</v>
      </c>
      <c r="G25" s="1">
        <v>-87.0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-4.0</v>
      </c>
      <c r="C26" s="1">
        <v>-11.0</v>
      </c>
      <c r="D26" s="1">
        <v>-32.0</v>
      </c>
      <c r="E26" s="1">
        <v>-18.0</v>
      </c>
      <c r="F26" s="1">
        <v>-31.0</v>
      </c>
      <c r="G26" s="1">
        <v>-87.0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>
        <v>0.0</v>
      </c>
      <c r="C28" s="1" t="s">
        <v>150</v>
      </c>
      <c r="D28" s="1" t="s">
        <v>151</v>
      </c>
      <c r="E28" s="1" t="s">
        <v>152</v>
      </c>
      <c r="F28" s="1" t="s">
        <v>153</v>
      </c>
      <c r="G28" s="1" t="s">
        <v>154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 t="s">
        <v>150</v>
      </c>
      <c r="D29" s="1" t="s">
        <v>151</v>
      </c>
      <c r="E29" s="1" t="s">
        <v>152</v>
      </c>
      <c r="F29" s="1" t="s">
        <v>153</v>
      </c>
      <c r="G29" s="1" t="s">
        <v>154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0.0</v>
      </c>
      <c r="C30" s="1">
        <v>5.0</v>
      </c>
      <c r="D30" s="1">
        <v>5.0</v>
      </c>
      <c r="E30" s="1">
        <v>51.0</v>
      </c>
      <c r="F30" s="1">
        <v>54.0</v>
      </c>
      <c r="G30" s="1">
        <v>81.0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0.0</v>
      </c>
      <c r="C31" s="1" t="s">
        <v>150</v>
      </c>
      <c r="D31" s="1" t="s">
        <v>151</v>
      </c>
      <c r="E31" s="1" t="s">
        <v>152</v>
      </c>
      <c r="F31" s="1" t="s">
        <v>153</v>
      </c>
      <c r="G31" s="1" t="s">
        <v>154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>
        <v>0.0</v>
      </c>
      <c r="C32" s="1" t="s">
        <v>150</v>
      </c>
      <c r="D32" s="1" t="s">
        <v>151</v>
      </c>
      <c r="E32" s="1" t="s">
        <v>152</v>
      </c>
      <c r="F32" s="1" t="s">
        <v>153</v>
      </c>
      <c r="G32" s="1" t="s">
        <v>154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0.0</v>
      </c>
      <c r="C33" s="1">
        <v>5.0</v>
      </c>
      <c r="D33" s="1">
        <v>5.0</v>
      </c>
      <c r="E33" s="1">
        <v>51.0</v>
      </c>
      <c r="F33" s="1">
        <v>54.0</v>
      </c>
      <c r="G33" s="1">
        <v>81.0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0.0</v>
      </c>
      <c r="C34" s="1" t="s">
        <v>161</v>
      </c>
      <c r="D34" s="1" t="s">
        <v>162</v>
      </c>
      <c r="E34" s="1" t="s">
        <v>163</v>
      </c>
      <c r="F34" s="1" t="s">
        <v>164</v>
      </c>
      <c r="G34" s="1" t="s">
        <v>165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 t="s">
        <v>161</v>
      </c>
      <c r="D35" s="1" t="s">
        <v>162</v>
      </c>
      <c r="E35" s="1" t="s">
        <v>163</v>
      </c>
      <c r="F35" s="1" t="s">
        <v>164</v>
      </c>
      <c r="G35" s="1" t="s">
        <v>165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-4.0</v>
      </c>
      <c r="C37" s="1">
        <v>-10.0</v>
      </c>
      <c r="D37" s="1">
        <v>-23.0</v>
      </c>
      <c r="E37" s="1">
        <v>-83.0</v>
      </c>
      <c r="F37" s="1">
        <v>-141.0</v>
      </c>
      <c r="G37" s="1">
        <v>-168.0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-4.0</v>
      </c>
      <c r="C38" s="1">
        <v>-11.0</v>
      </c>
      <c r="D38" s="1">
        <v>-24.0</v>
      </c>
      <c r="E38" s="1">
        <v>-86.0</v>
      </c>
      <c r="F38" s="1">
        <v>-146.0</v>
      </c>
      <c r="G38" s="1">
        <v>-222.0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-4.0</v>
      </c>
      <c r="C39" s="1">
        <v>-11.0</v>
      </c>
      <c r="D39" s="1">
        <v>-24.0</v>
      </c>
      <c r="E39" s="1">
        <v>-86.0</v>
      </c>
      <c r="F39" s="1">
        <v>-146.0</v>
      </c>
      <c r="G39" s="1">
        <v>-222.0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0.0</v>
      </c>
      <c r="C40" s="1">
        <v>-9.0</v>
      </c>
      <c r="D40" s="1">
        <v>-23.0</v>
      </c>
      <c r="E40" s="1">
        <v>-82.0</v>
      </c>
      <c r="F40" s="1">
        <v>-139.0</v>
      </c>
      <c r="G40" s="1">
        <v>-164.0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 t="s">
        <v>172</v>
      </c>
      <c r="C41" s="1" t="s">
        <v>173</v>
      </c>
      <c r="D41" s="1" t="s">
        <v>174</v>
      </c>
      <c r="E41" s="1" t="s">
        <v>175</v>
      </c>
      <c r="F41" s="1" t="s">
        <v>176</v>
      </c>
      <c r="G41" s="1" t="s">
        <v>177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0.0</v>
      </c>
      <c r="C42" s="1">
        <v>0.0</v>
      </c>
      <c r="D42" s="1">
        <v>0.0</v>
      </c>
      <c r="E42" s="1">
        <v>33.0</v>
      </c>
      <c r="F42" s="1">
        <v>61.0</v>
      </c>
      <c r="G42" s="1">
        <v>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0.0</v>
      </c>
      <c r="C43" s="1">
        <v>0.0</v>
      </c>
      <c r="D43" s="1">
        <v>0.0</v>
      </c>
      <c r="E43" s="1">
        <v>33.0</v>
      </c>
      <c r="F43" s="1">
        <v>61.0</v>
      </c>
      <c r="G43" s="1">
        <v>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-89.0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-89.0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-2.0</v>
      </c>
      <c r="C46" s="1">
        <v>-6.0</v>
      </c>
      <c r="D46" s="1">
        <v>-14.0</v>
      </c>
      <c r="E46" s="1">
        <v>-2.0</v>
      </c>
      <c r="F46" s="1">
        <v>-7.0</v>
      </c>
      <c r="G46" s="1">
        <v>-3.0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2.0</v>
      </c>
      <c r="C49" s="1">
        <v>5.0</v>
      </c>
      <c r="D49" s="1">
        <v>12.0</v>
      </c>
      <c r="E49" s="1">
        <v>35.0</v>
      </c>
      <c r="F49" s="1">
        <v>46.0</v>
      </c>
      <c r="G49" s="1">
        <v>37.0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186</v>
      </c>
      <c r="B50" s="1">
        <v>2.0</v>
      </c>
      <c r="C50" s="1">
        <v>5.0</v>
      </c>
      <c r="D50" s="1">
        <v>14.0</v>
      </c>
      <c r="E50" s="1">
        <v>53.0</v>
      </c>
      <c r="F50" s="1">
        <v>99.0</v>
      </c>
      <c r="G50" s="1">
        <v>126.0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187</v>
      </c>
      <c r="B51" s="1">
        <v>0.0</v>
      </c>
      <c r="C51" s="1">
        <v>97.0</v>
      </c>
      <c r="D51" s="1">
        <v>34.0</v>
      </c>
      <c r="E51" s="1">
        <v>1.0</v>
      </c>
      <c r="F51" s="1">
        <v>2.0</v>
      </c>
      <c r="G51" s="1">
        <v>4.0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188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189</v>
      </c>
      <c r="B53" s="1">
        <v>0.0</v>
      </c>
      <c r="C53" s="1">
        <v>0.0</v>
      </c>
      <c r="D53" s="1">
        <v>33.0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190</v>
      </c>
      <c r="B54" s="1">
        <v>0.0</v>
      </c>
      <c r="C54" s="1">
        <v>0.0</v>
      </c>
      <c r="D54" s="1">
        <v>21.0</v>
      </c>
      <c r="E54" s="1">
        <v>0.0</v>
      </c>
      <c r="F54" s="1">
        <v>0.0</v>
      </c>
      <c r="G54" s="1">
        <v>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191</v>
      </c>
      <c r="B55" s="1">
        <v>0.0</v>
      </c>
      <c r="C55" s="1">
        <v>0.0</v>
      </c>
      <c r="D55" s="1">
        <v>7.0</v>
      </c>
      <c r="E55" s="1">
        <v>0.0</v>
      </c>
      <c r="F55" s="1">
        <v>0.0</v>
      </c>
      <c r="G55" s="1">
        <v>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192</v>
      </c>
      <c r="B56" s="1">
        <v>0.0</v>
      </c>
      <c r="C56" s="1">
        <v>13.0</v>
      </c>
      <c r="D56" s="1">
        <v>0.0</v>
      </c>
      <c r="E56" s="1">
        <v>3.0</v>
      </c>
      <c r="F56" s="1">
        <v>9.0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193</v>
      </c>
      <c r="B57" s="1">
        <v>0.0</v>
      </c>
      <c r="C57" s="1">
        <v>13.0</v>
      </c>
      <c r="D57" s="1">
        <v>29.0</v>
      </c>
      <c r="E57" s="1">
        <v>3.0</v>
      </c>
      <c r="F57" s="1">
        <v>9.0</v>
      </c>
      <c r="G57" s="1">
        <v>13.0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>
        <v>0.0</v>
      </c>
      <c r="C3" s="1" t="s">
        <v>196</v>
      </c>
      <c r="D3" s="1" t="s">
        <v>197</v>
      </c>
      <c r="E3" s="1" t="s">
        <v>198</v>
      </c>
      <c r="F3" s="1" t="s">
        <v>199</v>
      </c>
      <c r="G3" s="1" t="s">
        <v>200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>
        <v>0.0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207</v>
      </c>
      <c r="B5" s="1">
        <v>0.0</v>
      </c>
      <c r="C5" s="1" t="s">
        <v>208</v>
      </c>
      <c r="D5" s="1" t="s">
        <v>209</v>
      </c>
      <c r="E5" s="1" t="s">
        <v>210</v>
      </c>
      <c r="F5" s="1" t="s">
        <v>211</v>
      </c>
      <c r="G5" s="1" t="s">
        <v>212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213</v>
      </c>
      <c r="B6" s="1">
        <v>0.0</v>
      </c>
      <c r="C6" s="1" t="s">
        <v>214</v>
      </c>
      <c r="D6" s="1" t="s">
        <v>215</v>
      </c>
      <c r="E6" s="1" t="s">
        <v>216</v>
      </c>
      <c r="F6" s="1" t="s">
        <v>217</v>
      </c>
      <c r="G6" s="1" t="s">
        <v>218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220</v>
      </c>
      <c r="B8" s="1" t="s">
        <v>221</v>
      </c>
      <c r="C8" s="1" t="s">
        <v>222</v>
      </c>
      <c r="D8" s="1" t="s">
        <v>223</v>
      </c>
      <c r="E8" s="1" t="s">
        <v>224</v>
      </c>
      <c r="F8" s="1" t="s">
        <v>225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>
        <v>0.0</v>
      </c>
      <c r="C10" s="1" t="s">
        <v>233</v>
      </c>
      <c r="D10" s="1" t="s">
        <v>234</v>
      </c>
      <c r="E10" s="1" t="s">
        <v>235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236</v>
      </c>
      <c r="B11" s="1">
        <v>0.0</v>
      </c>
      <c r="C11" s="1" t="s">
        <v>237</v>
      </c>
      <c r="D11" s="1" t="s">
        <v>238</v>
      </c>
      <c r="E11" s="1" t="s">
        <v>239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>
        <v>0.0</v>
      </c>
      <c r="C12" s="1" t="s">
        <v>237</v>
      </c>
      <c r="D12" s="1" t="s">
        <v>241</v>
      </c>
      <c r="E12" s="1" t="s">
        <v>242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243</v>
      </c>
      <c r="B13" s="1">
        <v>0.0</v>
      </c>
      <c r="C13" s="1" t="s">
        <v>244</v>
      </c>
      <c r="D13" s="1">
        <v>-409.0</v>
      </c>
      <c r="E13" s="1" t="s">
        <v>245</v>
      </c>
      <c r="F13" s="1" t="s">
        <v>246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247</v>
      </c>
      <c r="B14" s="1">
        <v>0.0</v>
      </c>
      <c r="C14" s="1" t="s">
        <v>248</v>
      </c>
      <c r="D14" s="1" t="s">
        <v>249</v>
      </c>
      <c r="E14" s="1" t="s">
        <v>250</v>
      </c>
      <c r="F14" s="1" t="s">
        <v>251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1">
        <v>0.0</v>
      </c>
      <c r="C15" s="1" t="s">
        <v>253</v>
      </c>
      <c r="D15" s="1" t="s">
        <v>254</v>
      </c>
      <c r="E15" s="1" t="s">
        <v>255</v>
      </c>
      <c r="F15" s="1" t="s">
        <v>251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256</v>
      </c>
      <c r="B16" s="1" t="s">
        <v>257</v>
      </c>
      <c r="C16" s="1" t="s">
        <v>258</v>
      </c>
      <c r="D16" s="1" t="s">
        <v>259</v>
      </c>
      <c r="E16" s="1" t="s">
        <v>260</v>
      </c>
      <c r="F16" s="1" t="s">
        <v>261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 t="s">
        <v>263</v>
      </c>
      <c r="D17" s="1" t="s">
        <v>264</v>
      </c>
      <c r="E17" s="1" t="s">
        <v>265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266</v>
      </c>
      <c r="B18" s="1">
        <v>0.0</v>
      </c>
      <c r="C18" s="1" t="s">
        <v>267</v>
      </c>
      <c r="D18" s="1" t="s">
        <v>268</v>
      </c>
      <c r="E18" s="1" t="s">
        <v>265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269</v>
      </c>
      <c r="B20" s="1">
        <v>0.0</v>
      </c>
      <c r="C20" s="1" t="s">
        <v>270</v>
      </c>
      <c r="D20" s="1" t="s">
        <v>271</v>
      </c>
      <c r="E20" s="1" t="s">
        <v>272</v>
      </c>
      <c r="F20" s="1" t="s">
        <v>273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274</v>
      </c>
      <c r="B21" s="1">
        <v>0.0</v>
      </c>
      <c r="C21" s="1" t="s">
        <v>275</v>
      </c>
      <c r="D21" s="1" t="s">
        <v>276</v>
      </c>
      <c r="E21" s="1" t="s">
        <v>277</v>
      </c>
      <c r="F21" s="1" t="s">
        <v>278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279</v>
      </c>
      <c r="B22" s="1">
        <v>0.0</v>
      </c>
      <c r="C22" s="1" t="s">
        <v>280</v>
      </c>
      <c r="D22" s="1" t="s">
        <v>281</v>
      </c>
      <c r="E22" s="1" t="s">
        <v>282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283</v>
      </c>
      <c r="B23" s="1">
        <v>0.0</v>
      </c>
      <c r="C23" s="1" t="s">
        <v>284</v>
      </c>
      <c r="D23" s="1" t="s">
        <v>285</v>
      </c>
      <c r="E23" s="1" t="s">
        <v>286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288</v>
      </c>
      <c r="B25" s="1" t="s">
        <v>289</v>
      </c>
      <c r="C25" s="1" t="s">
        <v>290</v>
      </c>
      <c r="D25" s="1" t="s">
        <v>291</v>
      </c>
      <c r="E25" s="1" t="s">
        <v>292</v>
      </c>
      <c r="F25" s="1" t="s">
        <v>293</v>
      </c>
      <c r="G25" s="1" t="s">
        <v>294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295</v>
      </c>
      <c r="B26" s="1" t="s">
        <v>296</v>
      </c>
      <c r="C26" s="1" t="s">
        <v>297</v>
      </c>
      <c r="D26" s="1" t="s">
        <v>298</v>
      </c>
      <c r="E26" s="1" t="s">
        <v>299</v>
      </c>
      <c r="F26" s="1" t="s">
        <v>300</v>
      </c>
      <c r="G26" s="1" t="s">
        <v>301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302</v>
      </c>
      <c r="B27" s="1" t="s">
        <v>303</v>
      </c>
      <c r="C27" s="1" t="s">
        <v>304</v>
      </c>
      <c r="D27" s="1" t="s">
        <v>305</v>
      </c>
      <c r="E27" s="1" t="s">
        <v>306</v>
      </c>
      <c r="F27" s="1" t="s">
        <v>307</v>
      </c>
      <c r="G27" s="1" t="s">
        <v>308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309</v>
      </c>
      <c r="B28" s="1">
        <v>0.0</v>
      </c>
      <c r="C28" s="1" t="s">
        <v>310</v>
      </c>
      <c r="D28" s="1" t="s">
        <v>311</v>
      </c>
      <c r="E28" s="1" t="s">
        <v>312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313</v>
      </c>
      <c r="B29" s="1">
        <v>0.0</v>
      </c>
      <c r="C29" s="1" t="s">
        <v>314</v>
      </c>
      <c r="D29" s="1" t="s">
        <v>315</v>
      </c>
      <c r="E29" s="1" t="s">
        <v>316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317</v>
      </c>
      <c r="B30" s="1">
        <v>0.0</v>
      </c>
      <c r="C30" s="1" t="s">
        <v>318</v>
      </c>
      <c r="D30" s="1" t="s">
        <v>319</v>
      </c>
      <c r="E30" s="1" t="s">
        <v>320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321</v>
      </c>
      <c r="B31" s="1">
        <v>0.0</v>
      </c>
      <c r="C31" s="1" t="s">
        <v>322</v>
      </c>
      <c r="D31" s="1" t="s">
        <v>323</v>
      </c>
      <c r="E31" s="1" t="s">
        <v>324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326</v>
      </c>
      <c r="B33" s="1">
        <v>0.0</v>
      </c>
      <c r="C33" s="1" t="s">
        <v>327</v>
      </c>
      <c r="D33" s="1" t="s">
        <v>328</v>
      </c>
      <c r="E33" s="1" t="s">
        <v>329</v>
      </c>
      <c r="F33" s="1" t="s">
        <v>330</v>
      </c>
      <c r="G33" s="1" t="s">
        <v>331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332</v>
      </c>
      <c r="B34" s="1">
        <v>0.0</v>
      </c>
      <c r="C34" s="1" t="s">
        <v>333</v>
      </c>
      <c r="D34" s="1" t="s">
        <v>334</v>
      </c>
      <c r="E34" s="1" t="s">
        <v>335</v>
      </c>
      <c r="F34" s="1" t="s">
        <v>336</v>
      </c>
      <c r="G34" s="1" t="s">
        <v>337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338</v>
      </c>
      <c r="B35" s="1">
        <v>0.0</v>
      </c>
      <c r="C35" s="1">
        <v>0.0</v>
      </c>
      <c r="D35" s="1" t="s">
        <v>339</v>
      </c>
      <c r="E35" s="1" t="s">
        <v>340</v>
      </c>
      <c r="F35" s="1" t="s">
        <v>341</v>
      </c>
      <c r="G35" s="1" t="s">
        <v>342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343</v>
      </c>
      <c r="B36" s="1">
        <v>0.0</v>
      </c>
      <c r="C36" s="1">
        <v>0.0</v>
      </c>
      <c r="D36" s="1" t="s">
        <v>344</v>
      </c>
      <c r="E36" s="1" t="s">
        <v>336</v>
      </c>
      <c r="F36" s="1" t="s">
        <v>345</v>
      </c>
      <c r="G36" s="1" t="s">
        <v>346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347</v>
      </c>
      <c r="B37" s="1" t="s">
        <v>348</v>
      </c>
      <c r="C37" s="1" t="s">
        <v>349</v>
      </c>
      <c r="D37" s="1" t="s">
        <v>350</v>
      </c>
      <c r="E37" s="1" t="s">
        <v>351</v>
      </c>
      <c r="F37" s="1" t="s">
        <v>352</v>
      </c>
      <c r="G37" s="1" t="s">
        <v>353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354</v>
      </c>
      <c r="B38" s="1">
        <v>0.0</v>
      </c>
      <c r="C38" s="1" t="s">
        <v>355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356</v>
      </c>
      <c r="B39" s="1">
        <v>0.0</v>
      </c>
      <c r="C39" s="1" t="s">
        <v>357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358</v>
      </c>
      <c r="B40" s="1">
        <v>0.0</v>
      </c>
      <c r="C40" s="1">
        <v>-661.0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359</v>
      </c>
      <c r="B41" s="1">
        <v>0.0</v>
      </c>
      <c r="C41" s="1" t="s">
        <v>360</v>
      </c>
      <c r="D41" s="1" t="s">
        <v>361</v>
      </c>
      <c r="E41" s="1" t="s">
        <v>360</v>
      </c>
      <c r="F41" s="1" t="s">
        <v>362</v>
      </c>
      <c r="G41" s="1" t="s">
        <v>175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363</v>
      </c>
      <c r="B42" s="1" t="s">
        <v>364</v>
      </c>
      <c r="C42" s="1" t="s">
        <v>365</v>
      </c>
      <c r="D42" s="1" t="s">
        <v>366</v>
      </c>
      <c r="E42" s="1" t="s">
        <v>367</v>
      </c>
      <c r="F42" s="1" t="s">
        <v>368</v>
      </c>
      <c r="G42" s="1" t="s">
        <v>369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370</v>
      </c>
      <c r="B43" s="1">
        <v>0.0</v>
      </c>
      <c r="C43" s="1" t="s">
        <v>371</v>
      </c>
      <c r="D43" s="1" t="s">
        <v>372</v>
      </c>
      <c r="E43" s="1" t="s">
        <v>373</v>
      </c>
      <c r="F43" s="1" t="s">
        <v>374</v>
      </c>
      <c r="G43" s="1" t="s">
        <v>375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376</v>
      </c>
      <c r="B44" s="1" t="s">
        <v>377</v>
      </c>
      <c r="C44" s="1" t="s">
        <v>378</v>
      </c>
      <c r="D44" s="1" t="s">
        <v>379</v>
      </c>
      <c r="E44" s="1" t="s">
        <v>380</v>
      </c>
      <c r="F44" s="1" t="s">
        <v>381</v>
      </c>
      <c r="G44" s="1" t="s">
        <v>272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383</v>
      </c>
      <c r="B46" s="1">
        <v>0.0</v>
      </c>
      <c r="C46" s="1" t="s">
        <v>384</v>
      </c>
      <c r="D46" s="1" t="s">
        <v>385</v>
      </c>
      <c r="E46" s="1" t="s">
        <v>386</v>
      </c>
      <c r="F46" s="1" t="s">
        <v>387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388</v>
      </c>
      <c r="B47" s="1">
        <v>0.0</v>
      </c>
      <c r="C47" s="1" t="s">
        <v>389</v>
      </c>
      <c r="D47" s="1" t="s">
        <v>390</v>
      </c>
      <c r="E47" s="1" t="s">
        <v>391</v>
      </c>
      <c r="F47" s="1" t="s">
        <v>392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393</v>
      </c>
      <c r="B48" s="1">
        <v>0.0</v>
      </c>
      <c r="C48" s="1" t="s">
        <v>394</v>
      </c>
      <c r="D48" s="1" t="s">
        <v>395</v>
      </c>
      <c r="E48" s="1" t="s">
        <v>396</v>
      </c>
      <c r="F48" s="1" t="s">
        <v>397</v>
      </c>
      <c r="G48" s="1" t="s">
        <v>398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399</v>
      </c>
      <c r="B49" s="1">
        <v>0.0</v>
      </c>
      <c r="C49" s="1" t="s">
        <v>400</v>
      </c>
      <c r="D49" s="1" t="s">
        <v>401</v>
      </c>
      <c r="E49" s="1" t="s">
        <v>402</v>
      </c>
      <c r="F49" s="1" t="s">
        <v>403</v>
      </c>
      <c r="G49" s="1" t="s">
        <v>404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405</v>
      </c>
      <c r="B50" s="1">
        <v>0.0</v>
      </c>
      <c r="C50" s="1" t="s">
        <v>400</v>
      </c>
      <c r="D50" s="1" t="s">
        <v>406</v>
      </c>
      <c r="E50" s="1" t="s">
        <v>407</v>
      </c>
      <c r="F50" s="1" t="s">
        <v>403</v>
      </c>
      <c r="G50" s="1" t="s">
        <v>404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408</v>
      </c>
      <c r="B51" s="1">
        <v>0.0</v>
      </c>
      <c r="C51" s="1" t="s">
        <v>409</v>
      </c>
      <c r="D51" s="1" t="s">
        <v>410</v>
      </c>
      <c r="E51" s="1" t="s">
        <v>411</v>
      </c>
      <c r="F51" s="1" t="s">
        <v>412</v>
      </c>
      <c r="G51" s="1" t="s">
        <v>413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414</v>
      </c>
      <c r="B52" s="1">
        <v>0.0</v>
      </c>
      <c r="C52" s="1" t="s">
        <v>415</v>
      </c>
      <c r="D52" s="1" t="s">
        <v>416</v>
      </c>
      <c r="E52" s="1" t="s">
        <v>417</v>
      </c>
      <c r="F52" s="1" t="s">
        <v>340</v>
      </c>
      <c r="G52" s="1" t="s">
        <v>418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419</v>
      </c>
      <c r="B53" s="1">
        <v>0.0</v>
      </c>
      <c r="C53" s="1" t="s">
        <v>420</v>
      </c>
      <c r="D53" s="1" t="s">
        <v>421</v>
      </c>
      <c r="E53" s="1" t="s">
        <v>422</v>
      </c>
      <c r="F53" s="1" t="s">
        <v>423</v>
      </c>
      <c r="G53" s="1" t="s">
        <v>424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425</v>
      </c>
      <c r="B54" s="1">
        <v>0.0</v>
      </c>
      <c r="C54" s="1">
        <v>0.0</v>
      </c>
      <c r="D54" s="1" t="s">
        <v>426</v>
      </c>
      <c r="E54" s="1" t="s">
        <v>427</v>
      </c>
      <c r="F54" s="1" t="s">
        <v>428</v>
      </c>
      <c r="G54" s="1" t="s">
        <v>429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430</v>
      </c>
      <c r="B55" s="1">
        <v>0.0</v>
      </c>
      <c r="C55" s="1" t="s">
        <v>431</v>
      </c>
      <c r="D55" s="1" t="s">
        <v>432</v>
      </c>
      <c r="E55" s="1" t="s">
        <v>433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434</v>
      </c>
      <c r="B56" s="1">
        <v>0.0</v>
      </c>
      <c r="C56" s="1" t="s">
        <v>435</v>
      </c>
      <c r="D56" s="1">
        <v>0.0</v>
      </c>
      <c r="E56" s="1" t="s">
        <v>436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437</v>
      </c>
      <c r="B57" s="1">
        <v>0.0</v>
      </c>
      <c r="C57" s="1">
        <v>0.0</v>
      </c>
      <c r="D57" s="1">
        <v>0.0</v>
      </c>
      <c r="E57" s="1" t="s">
        <v>438</v>
      </c>
      <c r="F57" s="1" t="s">
        <v>439</v>
      </c>
      <c r="G57" s="1" t="s">
        <v>440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441</v>
      </c>
      <c r="B58" s="1">
        <v>0.0</v>
      </c>
      <c r="C58" s="1" t="s">
        <v>442</v>
      </c>
      <c r="D58" s="1" t="s">
        <v>443</v>
      </c>
      <c r="E58" s="1" t="s">
        <v>444</v>
      </c>
      <c r="F58" s="1" t="s">
        <v>445</v>
      </c>
      <c r="G58" s="1" t="s">
        <v>446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447</v>
      </c>
      <c r="B59" s="1">
        <v>0.0</v>
      </c>
      <c r="C59" s="1" t="s">
        <v>448</v>
      </c>
      <c r="D59" s="1" t="s">
        <v>449</v>
      </c>
      <c r="E59" s="1" t="s">
        <v>450</v>
      </c>
      <c r="F59" s="1" t="s">
        <v>451</v>
      </c>
      <c r="G59" s="1" t="s">
        <v>452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453</v>
      </c>
      <c r="B60" s="1">
        <v>0.0</v>
      </c>
      <c r="C60" s="1">
        <v>0.0</v>
      </c>
      <c r="D60" s="1" t="s">
        <v>454</v>
      </c>
      <c r="E60" s="1" t="s">
        <v>455</v>
      </c>
      <c r="F60" s="1" t="s">
        <v>456</v>
      </c>
      <c r="G60" s="1" t="s">
        <v>452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457</v>
      </c>
      <c r="B61" s="1">
        <v>0.0</v>
      </c>
      <c r="C61" s="1" t="s">
        <v>458</v>
      </c>
      <c r="D61" s="1" t="s">
        <v>459</v>
      </c>
      <c r="E61" s="1" t="s">
        <v>460</v>
      </c>
      <c r="F61" s="1" t="s">
        <v>461</v>
      </c>
      <c r="G61" s="1" t="s">
        <v>462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463</v>
      </c>
      <c r="B62" s="1">
        <v>0.0</v>
      </c>
      <c r="C62" s="1">
        <v>0.0</v>
      </c>
      <c r="D62" s="1" t="s">
        <v>464</v>
      </c>
      <c r="E62" s="1" t="s">
        <v>465</v>
      </c>
      <c r="F62" s="1" t="s">
        <v>466</v>
      </c>
      <c r="G62" s="1" t="s">
        <v>467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468</v>
      </c>
      <c r="B63" s="1">
        <v>0.0</v>
      </c>
      <c r="C63" s="1">
        <v>0.0</v>
      </c>
      <c r="D63" s="1" t="s">
        <v>469</v>
      </c>
      <c r="E63" s="1" t="s">
        <v>470</v>
      </c>
      <c r="F63" s="1" t="s">
        <v>471</v>
      </c>
      <c r="G63" s="1" t="s">
        <v>472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473</v>
      </c>
      <c r="B64" s="1">
        <v>0.0</v>
      </c>
      <c r="C64" s="1">
        <v>0.0</v>
      </c>
      <c r="D64" s="1" t="s">
        <v>474</v>
      </c>
      <c r="E64" s="1" t="s">
        <v>470</v>
      </c>
      <c r="F64" s="1" t="s">
        <v>471</v>
      </c>
      <c r="G64" s="1" t="s">
        <v>475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477</v>
      </c>
      <c r="B66" s="1">
        <v>0.0</v>
      </c>
      <c r="C66" s="1">
        <v>0.0</v>
      </c>
      <c r="D66" s="1" t="s">
        <v>478</v>
      </c>
      <c r="E66" s="1" t="s">
        <v>479</v>
      </c>
      <c r="F66" s="1" t="s">
        <v>480</v>
      </c>
      <c r="G66" s="1">
        <v>0.0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481</v>
      </c>
      <c r="B67" s="1">
        <v>0.0</v>
      </c>
      <c r="C67" s="1">
        <v>0.0</v>
      </c>
      <c r="D67" s="1" t="s">
        <v>482</v>
      </c>
      <c r="E67" s="1" t="s">
        <v>483</v>
      </c>
      <c r="F67" s="1" t="s">
        <v>484</v>
      </c>
      <c r="G67" s="1">
        <v>0.0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485</v>
      </c>
      <c r="B68" s="1">
        <v>0.0</v>
      </c>
      <c r="C68" s="1">
        <v>0.0</v>
      </c>
      <c r="D68" s="1" t="s">
        <v>486</v>
      </c>
      <c r="E68" s="1" t="s">
        <v>487</v>
      </c>
      <c r="F68" s="1" t="s">
        <v>488</v>
      </c>
      <c r="G68" s="1" t="s">
        <v>489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490</v>
      </c>
      <c r="B69" s="1">
        <v>0.0</v>
      </c>
      <c r="C69" s="1">
        <v>0.0</v>
      </c>
      <c r="D69" s="1" t="s">
        <v>491</v>
      </c>
      <c r="E69" s="1" t="s">
        <v>492</v>
      </c>
      <c r="F69" s="1" t="s">
        <v>493</v>
      </c>
      <c r="G69" s="1" t="s">
        <v>494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495</v>
      </c>
      <c r="B70" s="1">
        <v>0.0</v>
      </c>
      <c r="C70" s="1">
        <v>0.0</v>
      </c>
      <c r="D70" s="1" t="s">
        <v>496</v>
      </c>
      <c r="E70" s="1" t="s">
        <v>497</v>
      </c>
      <c r="F70" s="1" t="s">
        <v>498</v>
      </c>
      <c r="G70" s="1" t="s">
        <v>494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499</v>
      </c>
      <c r="B71" s="1">
        <v>0.0</v>
      </c>
      <c r="C71" s="1">
        <v>0.0</v>
      </c>
      <c r="D71" s="1" t="s">
        <v>500</v>
      </c>
      <c r="E71" s="1" t="s">
        <v>501</v>
      </c>
      <c r="F71" s="1" t="s">
        <v>502</v>
      </c>
      <c r="G71" s="1" t="s">
        <v>503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504</v>
      </c>
      <c r="B72" s="1">
        <v>0.0</v>
      </c>
      <c r="C72" s="1">
        <v>0.0</v>
      </c>
      <c r="D72" s="1" t="s">
        <v>505</v>
      </c>
      <c r="E72" s="1" t="s">
        <v>506</v>
      </c>
      <c r="F72" s="1" t="s">
        <v>507</v>
      </c>
      <c r="G72" s="1" t="s">
        <v>508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509</v>
      </c>
      <c r="B73" s="1">
        <v>0.0</v>
      </c>
      <c r="C73" s="1">
        <v>0.0</v>
      </c>
      <c r="D73" s="1" t="s">
        <v>510</v>
      </c>
      <c r="E73" s="1" t="s">
        <v>511</v>
      </c>
      <c r="F73" s="1" t="s">
        <v>512</v>
      </c>
      <c r="G73" s="1" t="s">
        <v>513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514</v>
      </c>
      <c r="B74" s="1">
        <v>0.0</v>
      </c>
      <c r="C74" s="1">
        <v>0.0</v>
      </c>
      <c r="D74" s="1">
        <v>0.0</v>
      </c>
      <c r="E74" s="1" t="s">
        <v>515</v>
      </c>
      <c r="F74" s="1" t="s">
        <v>516</v>
      </c>
      <c r="G74" s="1" t="s">
        <v>517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518</v>
      </c>
      <c r="B75" s="1">
        <v>0.0</v>
      </c>
      <c r="C75" s="1">
        <v>0.0</v>
      </c>
      <c r="D75" s="1" t="s">
        <v>519</v>
      </c>
      <c r="E75" s="1" t="s">
        <v>520</v>
      </c>
      <c r="F75" s="1">
        <v>0.0</v>
      </c>
      <c r="G75" s="1">
        <v>0.0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521</v>
      </c>
      <c r="B76" s="1">
        <v>0.0</v>
      </c>
      <c r="C76" s="1">
        <v>0.0</v>
      </c>
      <c r="D76" s="1" t="s">
        <v>522</v>
      </c>
      <c r="E76" s="1" t="s">
        <v>523</v>
      </c>
      <c r="F76" s="1">
        <v>0.0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524</v>
      </c>
      <c r="B77" s="1">
        <v>0.0</v>
      </c>
      <c r="C77" s="1">
        <v>0.0</v>
      </c>
      <c r="D77" s="1">
        <v>0.0</v>
      </c>
      <c r="E77" s="1" t="s">
        <v>525</v>
      </c>
      <c r="F77" s="1" t="s">
        <v>526</v>
      </c>
      <c r="G77" s="1" t="s">
        <v>527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528</v>
      </c>
      <c r="B78" s="1">
        <v>0.0</v>
      </c>
      <c r="C78" s="1">
        <v>0.0</v>
      </c>
      <c r="D78" s="1" t="s">
        <v>529</v>
      </c>
      <c r="E78" s="1" t="s">
        <v>530</v>
      </c>
      <c r="F78" s="1" t="s">
        <v>531</v>
      </c>
      <c r="G78" s="1" t="s">
        <v>532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533</v>
      </c>
      <c r="B79" s="1">
        <v>0.0</v>
      </c>
      <c r="C79" s="1">
        <v>0.0</v>
      </c>
      <c r="D79" s="1" t="s">
        <v>534</v>
      </c>
      <c r="E79" s="1" t="s">
        <v>535</v>
      </c>
      <c r="F79" s="1" t="s">
        <v>536</v>
      </c>
      <c r="G79" s="1" t="s">
        <v>537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538</v>
      </c>
      <c r="B80" s="1">
        <v>0.0</v>
      </c>
      <c r="C80" s="1">
        <v>0.0</v>
      </c>
      <c r="D80" s="1">
        <v>0.0</v>
      </c>
      <c r="E80" s="1" t="s">
        <v>539</v>
      </c>
      <c r="F80" s="1" t="s">
        <v>540</v>
      </c>
      <c r="G80" s="1" t="s">
        <v>541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542</v>
      </c>
      <c r="B81" s="1">
        <v>0.0</v>
      </c>
      <c r="C81" s="1">
        <v>0.0</v>
      </c>
      <c r="D81" s="1" t="s">
        <v>543</v>
      </c>
      <c r="E81" s="1" t="s">
        <v>544</v>
      </c>
      <c r="F81" s="1" t="s">
        <v>545</v>
      </c>
      <c r="G81" s="1" t="s">
        <v>546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547</v>
      </c>
      <c r="B82" s="1">
        <v>0.0</v>
      </c>
      <c r="C82" s="1">
        <v>0.0</v>
      </c>
      <c r="D82" s="1" t="s">
        <v>548</v>
      </c>
      <c r="E82" s="1" t="s">
        <v>549</v>
      </c>
      <c r="F82" s="1" t="s">
        <v>550</v>
      </c>
      <c r="G82" s="1" t="s">
        <v>551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552</v>
      </c>
      <c r="B83" s="1">
        <v>0.0</v>
      </c>
      <c r="C83" s="1">
        <v>0.0</v>
      </c>
      <c r="D83" s="1">
        <v>0.0</v>
      </c>
      <c r="E83" s="1" t="s">
        <v>553</v>
      </c>
      <c r="F83" s="1" t="s">
        <v>554</v>
      </c>
      <c r="G83" s="1" t="s">
        <v>555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556</v>
      </c>
      <c r="B84" s="1">
        <v>0.0</v>
      </c>
      <c r="C84" s="1">
        <v>0.0</v>
      </c>
      <c r="D84" s="1">
        <v>0.0</v>
      </c>
      <c r="E84" s="1" t="s">
        <v>557</v>
      </c>
      <c r="F84" s="1" t="s">
        <v>554</v>
      </c>
      <c r="G84" s="1" t="s">
        <v>558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560</v>
      </c>
      <c r="B86" s="1">
        <v>0.0</v>
      </c>
      <c r="C86" s="1">
        <v>0.0</v>
      </c>
      <c r="D86" s="1">
        <v>0.0</v>
      </c>
      <c r="E86" s="1" t="s">
        <v>561</v>
      </c>
      <c r="F86" s="1" t="s">
        <v>562</v>
      </c>
      <c r="G86" s="1">
        <v>0.0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563</v>
      </c>
      <c r="B87" s="1">
        <v>0.0</v>
      </c>
      <c r="C87" s="1">
        <v>0.0</v>
      </c>
      <c r="D87" s="1">
        <v>0.0</v>
      </c>
      <c r="E87" s="1" t="s">
        <v>564</v>
      </c>
      <c r="F87" s="1" t="s">
        <v>565</v>
      </c>
      <c r="G87" s="1">
        <v>0.0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566</v>
      </c>
      <c r="B88" s="1">
        <v>0.0</v>
      </c>
      <c r="C88" s="1">
        <v>0.0</v>
      </c>
      <c r="D88" s="1">
        <v>0.0</v>
      </c>
      <c r="E88" s="1" t="s">
        <v>567</v>
      </c>
      <c r="F88" s="1" t="s">
        <v>568</v>
      </c>
      <c r="G88" s="1" t="s">
        <v>569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570</v>
      </c>
      <c r="B89" s="1">
        <v>0.0</v>
      </c>
      <c r="C89" s="1">
        <v>0.0</v>
      </c>
      <c r="D89" s="1">
        <v>0.0</v>
      </c>
      <c r="E89" s="1" t="s">
        <v>571</v>
      </c>
      <c r="F89" s="1" t="s">
        <v>572</v>
      </c>
      <c r="G89" s="1" t="s">
        <v>573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574</v>
      </c>
      <c r="B90" s="1">
        <v>0.0</v>
      </c>
      <c r="C90" s="1">
        <v>0.0</v>
      </c>
      <c r="D90" s="1">
        <v>0.0</v>
      </c>
      <c r="E90" s="1" t="s">
        <v>575</v>
      </c>
      <c r="F90" s="1" t="s">
        <v>576</v>
      </c>
      <c r="G90" s="1">
        <v>109.0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577</v>
      </c>
      <c r="B91" s="1">
        <v>0.0</v>
      </c>
      <c r="C91" s="1">
        <v>0.0</v>
      </c>
      <c r="D91" s="1">
        <v>0.0</v>
      </c>
      <c r="E91" s="1" t="s">
        <v>578</v>
      </c>
      <c r="F91" s="1" t="s">
        <v>579</v>
      </c>
      <c r="G91" s="1" t="s">
        <v>580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581</v>
      </c>
      <c r="B92" s="1">
        <v>0.0</v>
      </c>
      <c r="C92" s="1">
        <v>0.0</v>
      </c>
      <c r="D92" s="1">
        <v>0.0</v>
      </c>
      <c r="E92" s="1" t="s">
        <v>582</v>
      </c>
      <c r="F92" s="1" t="s">
        <v>583</v>
      </c>
      <c r="G92" s="1" t="s">
        <v>584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585</v>
      </c>
      <c r="B93" s="1">
        <v>0.0</v>
      </c>
      <c r="C93" s="1">
        <v>0.0</v>
      </c>
      <c r="D93" s="1">
        <v>0.0</v>
      </c>
      <c r="E93" s="1">
        <v>2.0</v>
      </c>
      <c r="F93" s="1" t="s">
        <v>586</v>
      </c>
      <c r="G93" s="1" t="s">
        <v>587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588</v>
      </c>
      <c r="B94" s="1">
        <v>0.0</v>
      </c>
      <c r="C94" s="1">
        <v>0.0</v>
      </c>
      <c r="D94" s="1">
        <v>0.0</v>
      </c>
      <c r="E94" s="1">
        <v>0.0</v>
      </c>
      <c r="F94" s="1" t="s">
        <v>589</v>
      </c>
      <c r="G94" s="1" t="s">
        <v>590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591</v>
      </c>
      <c r="B95" s="1">
        <v>0.0</v>
      </c>
      <c r="C95" s="1">
        <v>0.0</v>
      </c>
      <c r="D95" s="1">
        <v>0.0</v>
      </c>
      <c r="E95" s="1" t="s">
        <v>592</v>
      </c>
      <c r="F95" s="1">
        <v>0.0</v>
      </c>
      <c r="G95" s="1">
        <v>0.0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593</v>
      </c>
      <c r="B96" s="1">
        <v>0.0</v>
      </c>
      <c r="C96" s="1">
        <v>0.0</v>
      </c>
      <c r="D96" s="1">
        <v>0.0</v>
      </c>
      <c r="E96" s="1" t="s">
        <v>594</v>
      </c>
      <c r="F96" s="1">
        <v>0.0</v>
      </c>
      <c r="G96" s="1">
        <v>0.0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595</v>
      </c>
      <c r="B97" s="1">
        <v>0.0</v>
      </c>
      <c r="C97" s="1">
        <v>0.0</v>
      </c>
      <c r="D97" s="1">
        <v>0.0</v>
      </c>
      <c r="E97" s="1" t="s">
        <v>596</v>
      </c>
      <c r="F97" s="1" t="s">
        <v>597</v>
      </c>
      <c r="G97" s="1" t="s">
        <v>598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599</v>
      </c>
      <c r="B98" s="1">
        <v>0.0</v>
      </c>
      <c r="C98" s="1">
        <v>0.0</v>
      </c>
      <c r="D98" s="1">
        <v>0.0</v>
      </c>
      <c r="E98" s="1" t="s">
        <v>600</v>
      </c>
      <c r="F98" s="1" t="s">
        <v>601</v>
      </c>
      <c r="G98" s="1" t="s">
        <v>602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603</v>
      </c>
      <c r="B99" s="1">
        <v>0.0</v>
      </c>
      <c r="C99" s="1">
        <v>0.0</v>
      </c>
      <c r="D99" s="1">
        <v>0.0</v>
      </c>
      <c r="E99" s="1" t="s">
        <v>604</v>
      </c>
      <c r="F99" s="1" t="s">
        <v>605</v>
      </c>
      <c r="G99" s="1" t="s">
        <v>606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607</v>
      </c>
      <c r="B100" s="1">
        <v>0.0</v>
      </c>
      <c r="C100" s="1">
        <v>0.0</v>
      </c>
      <c r="D100" s="1">
        <v>0.0</v>
      </c>
      <c r="E100" s="1" t="s">
        <v>608</v>
      </c>
      <c r="F100" s="1" t="s">
        <v>609</v>
      </c>
      <c r="G100" s="1" t="s">
        <v>610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611</v>
      </c>
      <c r="B101" s="1">
        <v>0.0</v>
      </c>
      <c r="C101" s="1">
        <v>0.0</v>
      </c>
      <c r="D101" s="1">
        <v>0.0</v>
      </c>
      <c r="E101" s="1" t="s">
        <v>612</v>
      </c>
      <c r="F101" s="1" t="s">
        <v>613</v>
      </c>
      <c r="G101" s="1" t="s">
        <v>614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615</v>
      </c>
      <c r="B102" s="1">
        <v>0.0</v>
      </c>
      <c r="C102" s="1">
        <v>0.0</v>
      </c>
      <c r="D102" s="1">
        <v>0.0</v>
      </c>
      <c r="E102" s="1" t="s">
        <v>616</v>
      </c>
      <c r="F102" s="1" t="s">
        <v>617</v>
      </c>
      <c r="G102" s="1" t="s">
        <v>618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619</v>
      </c>
      <c r="B103" s="1">
        <v>0.0</v>
      </c>
      <c r="C103" s="1">
        <v>0.0</v>
      </c>
      <c r="D103" s="1">
        <v>0.0</v>
      </c>
      <c r="E103" s="1">
        <v>0.0</v>
      </c>
      <c r="F103" s="1" t="s">
        <v>620</v>
      </c>
      <c r="G103" s="1" t="s">
        <v>621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622</v>
      </c>
      <c r="B104" s="1">
        <v>0.0</v>
      </c>
      <c r="C104" s="1">
        <v>0.0</v>
      </c>
      <c r="D104" s="1">
        <v>0.0</v>
      </c>
      <c r="E104" s="1">
        <v>0.0</v>
      </c>
      <c r="F104" s="1" t="s">
        <v>623</v>
      </c>
      <c r="G104" s="1" t="s">
        <v>624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625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627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628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629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630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629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631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632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633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634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635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636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637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638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639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640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641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642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643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644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645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646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647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648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649</v>
      </c>
      <c r="C1" s="1" t="s">
        <v>650</v>
      </c>
      <c r="D1" s="1" t="s">
        <v>651</v>
      </c>
      <c r="E1" s="1" t="s">
        <v>652</v>
      </c>
      <c r="F1" s="1" t="s">
        <v>653</v>
      </c>
      <c r="G1" s="1" t="s">
        <v>654</v>
      </c>
      <c r="H1" s="1" t="s">
        <v>655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656</v>
      </c>
      <c r="B2" s="1" t="s">
        <v>657</v>
      </c>
      <c r="C2" s="1" t="s">
        <v>658</v>
      </c>
      <c r="D2" s="1" t="s">
        <v>659</v>
      </c>
      <c r="E2" s="1" t="s">
        <v>660</v>
      </c>
      <c r="F2" s="1" t="s">
        <v>661</v>
      </c>
      <c r="G2" s="1" t="s">
        <v>661</v>
      </c>
      <c r="H2" s="1" t="s">
        <v>657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662</v>
      </c>
      <c r="B3" s="1" t="s">
        <v>657</v>
      </c>
      <c r="C3" s="1" t="s">
        <v>657</v>
      </c>
      <c r="D3" s="1" t="s">
        <v>663</v>
      </c>
      <c r="E3" s="1" t="s">
        <v>664</v>
      </c>
      <c r="F3" s="1" t="s">
        <v>665</v>
      </c>
      <c r="G3" s="1" t="s">
        <v>666</v>
      </c>
      <c r="H3" s="1" t="s">
        <v>657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667</v>
      </c>
      <c r="B4" s="1" t="s">
        <v>657</v>
      </c>
      <c r="C4" s="1" t="s">
        <v>668</v>
      </c>
      <c r="D4" s="1" t="s">
        <v>669</v>
      </c>
      <c r="E4" s="1" t="s">
        <v>670</v>
      </c>
      <c r="F4" s="1" t="s">
        <v>671</v>
      </c>
      <c r="G4" s="1" t="s">
        <v>672</v>
      </c>
      <c r="H4" s="1" t="s">
        <v>673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662</v>
      </c>
      <c r="B5" s="1" t="s">
        <v>657</v>
      </c>
      <c r="C5" s="1" t="s">
        <v>657</v>
      </c>
      <c r="D5" s="1" t="s">
        <v>674</v>
      </c>
      <c r="E5" s="1" t="s">
        <v>675</v>
      </c>
      <c r="F5" s="1" t="s">
        <v>676</v>
      </c>
      <c r="G5" s="1" t="s">
        <v>677</v>
      </c>
      <c r="H5" s="1" t="s">
        <v>678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679</v>
      </c>
      <c r="B6" s="1" t="s">
        <v>680</v>
      </c>
      <c r="C6" s="1" t="s">
        <v>681</v>
      </c>
      <c r="D6" s="1" t="s">
        <v>682</v>
      </c>
      <c r="E6" s="1" t="s">
        <v>683</v>
      </c>
      <c r="F6" s="1" t="s">
        <v>684</v>
      </c>
      <c r="G6" s="1" t="s">
        <v>685</v>
      </c>
      <c r="H6" s="1" t="s">
        <v>686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687</v>
      </c>
      <c r="B7" s="1" t="s">
        <v>657</v>
      </c>
      <c r="C7" s="1" t="s">
        <v>657</v>
      </c>
      <c r="D7" s="1" t="s">
        <v>688</v>
      </c>
      <c r="E7" s="1" t="s">
        <v>689</v>
      </c>
      <c r="F7" s="1" t="s">
        <v>690</v>
      </c>
      <c r="G7" s="1" t="s">
        <v>691</v>
      </c>
      <c r="H7" s="1" t="s">
        <v>692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693</v>
      </c>
      <c r="B8" s="1" t="s">
        <v>657</v>
      </c>
      <c r="C8" s="1" t="s">
        <v>694</v>
      </c>
      <c r="D8" s="1" t="s">
        <v>695</v>
      </c>
      <c r="E8" s="1" t="s">
        <v>695</v>
      </c>
      <c r="F8" s="1" t="s">
        <v>696</v>
      </c>
      <c r="G8" s="1" t="s">
        <v>697</v>
      </c>
      <c r="H8" s="1" t="s">
        <v>698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699</v>
      </c>
      <c r="B9" s="1" t="s">
        <v>657</v>
      </c>
      <c r="C9" s="1" t="s">
        <v>700</v>
      </c>
      <c r="D9" s="1" t="s">
        <v>701</v>
      </c>
      <c r="E9" s="1" t="s">
        <v>657</v>
      </c>
      <c r="F9" s="1" t="s">
        <v>702</v>
      </c>
      <c r="G9" s="1" t="s">
        <v>703</v>
      </c>
      <c r="H9" s="1" t="s">
        <v>704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705</v>
      </c>
      <c r="B10" s="1" t="s">
        <v>657</v>
      </c>
      <c r="C10" s="1" t="s">
        <v>706</v>
      </c>
      <c r="D10" s="1" t="s">
        <v>707</v>
      </c>
      <c r="E10" s="1" t="s">
        <v>657</v>
      </c>
      <c r="F10" s="1" t="s">
        <v>708</v>
      </c>
      <c r="G10" s="1" t="s">
        <v>709</v>
      </c>
      <c r="H10" s="1" t="s">
        <v>710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711</v>
      </c>
      <c r="B11" s="1" t="s">
        <v>657</v>
      </c>
      <c r="C11" s="1" t="s">
        <v>712</v>
      </c>
      <c r="D11" s="1" t="s">
        <v>713</v>
      </c>
      <c r="E11" s="1" t="s">
        <v>714</v>
      </c>
      <c r="F11" s="1" t="s">
        <v>715</v>
      </c>
      <c r="G11" s="1" t="s">
        <v>716</v>
      </c>
      <c r="H11" s="1" t="s">
        <v>717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718</v>
      </c>
      <c r="B12" s="1" t="s">
        <v>657</v>
      </c>
      <c r="C12" s="1" t="s">
        <v>719</v>
      </c>
      <c r="D12" s="1" t="s">
        <v>720</v>
      </c>
      <c r="E12" s="1" t="s">
        <v>721</v>
      </c>
      <c r="F12" s="1" t="s">
        <v>722</v>
      </c>
      <c r="G12" s="1" t="s">
        <v>723</v>
      </c>
      <c r="H12" s="1" t="s">
        <v>724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725</v>
      </c>
      <c r="B13" s="1" t="s">
        <v>657</v>
      </c>
      <c r="C13" s="1" t="s">
        <v>726</v>
      </c>
      <c r="D13" s="1" t="s">
        <v>727</v>
      </c>
      <c r="E13" s="1" t="s">
        <v>728</v>
      </c>
      <c r="F13" s="1" t="s">
        <v>729</v>
      </c>
      <c r="G13" s="1" t="s">
        <v>730</v>
      </c>
      <c r="H13" s="1" t="s">
        <v>731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732</v>
      </c>
      <c r="B14" s="1" t="s">
        <v>657</v>
      </c>
      <c r="C14" s="1" t="s">
        <v>733</v>
      </c>
      <c r="D14" s="1" t="s">
        <v>734</v>
      </c>
      <c r="E14" s="1" t="s">
        <v>735</v>
      </c>
      <c r="F14" s="1" t="s">
        <v>736</v>
      </c>
      <c r="G14" s="1" t="s">
        <v>737</v>
      </c>
      <c r="H14" s="1" t="s">
        <v>738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739</v>
      </c>
      <c r="B15" s="1" t="s">
        <v>657</v>
      </c>
      <c r="C15" s="1" t="s">
        <v>657</v>
      </c>
      <c r="D15" s="1" t="s">
        <v>657</v>
      </c>
      <c r="E15" s="1" t="s">
        <v>657</v>
      </c>
      <c r="F15" s="1" t="s">
        <v>657</v>
      </c>
      <c r="G15" s="1" t="s">
        <v>657</v>
      </c>
      <c r="H15" s="1" t="s">
        <v>657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740</v>
      </c>
      <c r="B16" s="1" t="s">
        <v>657</v>
      </c>
      <c r="C16" s="1" t="s">
        <v>657</v>
      </c>
      <c r="D16" s="1" t="s">
        <v>657</v>
      </c>
      <c r="E16" s="1" t="s">
        <v>657</v>
      </c>
      <c r="F16" s="1" t="s">
        <v>657</v>
      </c>
      <c r="G16" s="1" t="s">
        <v>657</v>
      </c>
      <c r="H16" s="1" t="s">
        <v>657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741</v>
      </c>
      <c r="B17" s="1" t="s">
        <v>151</v>
      </c>
      <c r="C17" s="1" t="s">
        <v>152</v>
      </c>
      <c r="D17" s="1" t="s">
        <v>153</v>
      </c>
      <c r="E17" s="1" t="s">
        <v>154</v>
      </c>
      <c r="F17" s="1" t="s">
        <v>742</v>
      </c>
      <c r="G17" s="1" t="s">
        <v>743</v>
      </c>
      <c r="H17" s="1" t="s">
        <v>744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745</v>
      </c>
      <c r="B18" s="1" t="s">
        <v>657</v>
      </c>
      <c r="C18" s="1" t="s">
        <v>657</v>
      </c>
      <c r="D18" s="1" t="s">
        <v>657</v>
      </c>
      <c r="E18" s="1" t="s">
        <v>657</v>
      </c>
      <c r="F18" s="1" t="s">
        <v>657</v>
      </c>
      <c r="G18" s="1" t="s">
        <v>657</v>
      </c>
      <c r="H18" s="1" t="s">
        <v>657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746</v>
      </c>
      <c r="B19" s="1" t="s">
        <v>657</v>
      </c>
      <c r="C19" s="1" t="s">
        <v>747</v>
      </c>
      <c r="D19" s="1" t="s">
        <v>748</v>
      </c>
      <c r="E19" s="1" t="s">
        <v>657</v>
      </c>
      <c r="F19" s="1" t="s">
        <v>281</v>
      </c>
      <c r="G19" s="1" t="s">
        <v>749</v>
      </c>
      <c r="H19" s="1" t="s">
        <v>750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751</v>
      </c>
      <c r="B20" s="1" t="s">
        <v>657</v>
      </c>
      <c r="C20" s="1" t="s">
        <v>752</v>
      </c>
      <c r="D20" s="1" t="s">
        <v>753</v>
      </c>
      <c r="E20" s="1" t="s">
        <v>754</v>
      </c>
      <c r="F20" s="1" t="s">
        <v>755</v>
      </c>
      <c r="G20" s="1" t="s">
        <v>756</v>
      </c>
      <c r="H20" s="1" t="s">
        <v>757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758</v>
      </c>
      <c r="B21" s="1" t="s">
        <v>657</v>
      </c>
      <c r="C21" s="1" t="s">
        <v>759</v>
      </c>
      <c r="D21" s="1" t="s">
        <v>760</v>
      </c>
      <c r="E21" s="1" t="s">
        <v>761</v>
      </c>
      <c r="F21" s="1" t="s">
        <v>762</v>
      </c>
      <c r="G21" s="1" t="s">
        <v>763</v>
      </c>
      <c r="H21" s="1" t="s">
        <v>764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765</v>
      </c>
      <c r="B22" s="1" t="s">
        <v>766</v>
      </c>
      <c r="C22" s="1" t="s">
        <v>767</v>
      </c>
      <c r="D22" s="1" t="s">
        <v>768</v>
      </c>
      <c r="E22" s="1" t="s">
        <v>769</v>
      </c>
      <c r="F22" s="1" t="s">
        <v>770</v>
      </c>
      <c r="G22" s="1" t="s">
        <v>771</v>
      </c>
      <c r="H22" s="1" t="s">
        <v>772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773</v>
      </c>
      <c r="B23" s="1" t="s">
        <v>657</v>
      </c>
      <c r="C23" s="1" t="s">
        <v>774</v>
      </c>
      <c r="D23" s="1" t="s">
        <v>775</v>
      </c>
      <c r="E23" s="1" t="s">
        <v>776</v>
      </c>
      <c r="F23" s="1" t="s">
        <v>777</v>
      </c>
      <c r="G23" s="1" t="s">
        <v>778</v>
      </c>
      <c r="H23" s="1" t="s">
        <v>779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780</v>
      </c>
      <c r="B24" s="1" t="s">
        <v>781</v>
      </c>
      <c r="C24" s="1" t="s">
        <v>782</v>
      </c>
      <c r="D24" s="1" t="s">
        <v>783</v>
      </c>
      <c r="E24" s="1" t="s">
        <v>784</v>
      </c>
      <c r="F24" s="1" t="s">
        <v>785</v>
      </c>
      <c r="G24" s="1" t="s">
        <v>785</v>
      </c>
      <c r="H24" s="1" t="s">
        <v>785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786</v>
      </c>
      <c r="B25" s="1" t="s">
        <v>657</v>
      </c>
      <c r="C25" s="1" t="s">
        <v>787</v>
      </c>
      <c r="D25" s="1" t="s">
        <v>788</v>
      </c>
      <c r="E25" s="1" t="s">
        <v>789</v>
      </c>
      <c r="F25" s="1" t="s">
        <v>790</v>
      </c>
      <c r="G25" s="1" t="s">
        <v>790</v>
      </c>
      <c r="H25" s="1" t="s">
        <v>657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791</v>
      </c>
      <c r="B26" s="1" t="s">
        <v>792</v>
      </c>
      <c r="C26" s="1" t="s">
        <v>793</v>
      </c>
      <c r="D26" s="1" t="s">
        <v>794</v>
      </c>
      <c r="E26" s="1" t="s">
        <v>795</v>
      </c>
      <c r="F26" s="1" t="s">
        <v>657</v>
      </c>
      <c r="G26" s="1" t="s">
        <v>657</v>
      </c>
      <c r="H26" s="1" t="s">
        <v>657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796</v>
      </c>
      <c r="B2" s="1" t="s">
        <v>797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798</v>
      </c>
      <c r="B3" s="1" t="s">
        <v>799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800</v>
      </c>
      <c r="B4" s="1" t="s">
        <v>801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802</v>
      </c>
      <c r="B5" s="1" t="s">
        <v>803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804</v>
      </c>
      <c r="B6" s="1" t="s">
        <v>805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806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807</v>
      </c>
      <c r="B8" s="1" t="s">
        <v>808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809</v>
      </c>
      <c r="B9" s="4" t="s">
        <v>810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811</v>
      </c>
      <c r="B10" s="1" t="s">
        <v>812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813</v>
      </c>
      <c r="B11" s="1" t="s">
        <v>814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815</v>
      </c>
      <c r="B12" s="1" t="s">
        <v>812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816</v>
      </c>
      <c r="B13" s="1" t="s">
        <v>817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818</v>
      </c>
      <c r="B14" s="1" t="s">
        <v>819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820</v>
      </c>
      <c r="B15" s="1" t="s">
        <v>817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821</v>
      </c>
      <c r="B16" s="1" t="s">
        <v>822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823</v>
      </c>
      <c r="B17" s="1">
        <v>489.0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824</v>
      </c>
      <c r="B18" s="1" t="s">
        <v>825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826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827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828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829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830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831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833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834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835</v>
      </c>
      <c r="B28" s="1">
        <v>22.51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836</v>
      </c>
      <c r="B29" s="1">
        <v>21.71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837</v>
      </c>
      <c r="B30" s="1">
        <v>21.345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838</v>
      </c>
      <c r="B31" s="1">
        <v>22.43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839</v>
      </c>
      <c r="B32" s="1">
        <v>22.51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840</v>
      </c>
      <c r="B33" s="1">
        <v>21.71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841</v>
      </c>
      <c r="B34" s="1">
        <v>21.345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842</v>
      </c>
      <c r="B35" s="1">
        <v>22.43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843</v>
      </c>
      <c r="B36" s="1">
        <v>1.635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844</v>
      </c>
      <c r="B37" s="1">
        <v>-30.771137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845</v>
      </c>
      <c r="B38" s="1">
        <v>4070633.0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846</v>
      </c>
      <c r="B39" s="1">
        <v>4070633.0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847</v>
      </c>
      <c r="B40" s="1">
        <v>9067390.0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848</v>
      </c>
      <c r="B41" s="1">
        <v>5717630.0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849</v>
      </c>
      <c r="B42" s="1">
        <v>5717630.0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850</v>
      </c>
      <c r="B43" s="1">
        <v>22.19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851</v>
      </c>
      <c r="B44" s="1">
        <v>22.44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852</v>
      </c>
      <c r="B45" s="1">
        <v>3900.0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853</v>
      </c>
      <c r="B46" s="1">
        <v>3400.0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854</v>
      </c>
      <c r="B47" s="1">
        <v>6.48137216E9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855</v>
      </c>
      <c r="B48" s="1">
        <v>1.97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856</v>
      </c>
      <c r="B49" s="1">
        <v>39.08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857</v>
      </c>
      <c r="B50" s="1">
        <v>4629.552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858</v>
      </c>
      <c r="B51" s="1">
        <v>23.9017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859</v>
      </c>
      <c r="B52" s="1">
        <v>17.310076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860</v>
      </c>
      <c r="B53" s="1" t="s">
        <v>861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862</v>
      </c>
      <c r="B54" s="1">
        <v>4.083593728E9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863</v>
      </c>
      <c r="B55" s="1">
        <v>1.19270853E8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864</v>
      </c>
      <c r="B56" s="1">
        <v>2.00344992E8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865</v>
      </c>
      <c r="B57" s="1">
        <v>3.7861076E7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866</v>
      </c>
      <c r="B58" s="1">
        <v>4.1562113E7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867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868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869</v>
      </c>
      <c r="B61" s="1">
        <v>0.18969999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870</v>
      </c>
      <c r="B62" s="1">
        <v>0.30374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871</v>
      </c>
      <c r="B63" s="1">
        <v>0.42868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872</v>
      </c>
      <c r="B64" s="1">
        <v>3.65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873</v>
      </c>
      <c r="B65" s="1">
        <v>0.1942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874</v>
      </c>
      <c r="B66" s="1">
        <v>1.298E8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875</v>
      </c>
      <c r="B67" s="1">
        <v>1.098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876</v>
      </c>
      <c r="B68" s="1">
        <v>20.373405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877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878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879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880</v>
      </c>
      <c r="B72" s="1">
        <v>-1.45115008E8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881</v>
      </c>
      <c r="B73" s="1">
        <v>-2.26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882</v>
      </c>
      <c r="B74" s="1">
        <v>-0.71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883</v>
      </c>
      <c r="B75" s="1">
        <v>2916.853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884</v>
      </c>
      <c r="B76" s="1">
        <v>-25.622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885</v>
      </c>
      <c r="B77" s="1">
        <v>4.404562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886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887</v>
      </c>
      <c r="B79" s="1" t="s">
        <v>888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889</v>
      </c>
      <c r="B80" s="1" t="s">
        <v>890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893</v>
      </c>
      <c r="B83" s="1" t="s">
        <v>894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895</v>
      </c>
      <c r="B84" s="1" t="s">
        <v>894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896</v>
      </c>
      <c r="B85" s="1">
        <v>1.572615E9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897</v>
      </c>
      <c r="B86" s="1" t="s">
        <v>898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899</v>
      </c>
      <c r="B87" s="1" t="s">
        <v>900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901</v>
      </c>
      <c r="B88" s="1" t="s">
        <v>902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903</v>
      </c>
      <c r="B89" s="1" t="s">
        <v>904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905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906</v>
      </c>
      <c r="B91" s="1">
        <v>22.37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907</v>
      </c>
      <c r="B92" s="1">
        <v>53.0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908</v>
      </c>
      <c r="B93" s="1">
        <v>15.0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909</v>
      </c>
      <c r="B94" s="1">
        <v>35.94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910</v>
      </c>
      <c r="B95" s="1">
        <v>36.0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911</v>
      </c>
      <c r="B96" s="1">
        <v>1.4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912</v>
      </c>
      <c r="B97" s="1" t="s">
        <v>913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914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915</v>
      </c>
      <c r="B99" s="1">
        <v>2.85084992E8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916</v>
      </c>
      <c r="B100" s="1">
        <v>1.882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917</v>
      </c>
      <c r="B101" s="1">
        <v>-1.59378E8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918</v>
      </c>
      <c r="B102" s="1">
        <v>2.12272992E8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919</v>
      </c>
      <c r="B103" s="1">
        <v>5.773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920</v>
      </c>
      <c r="B104" s="1">
        <v>6.382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921</v>
      </c>
      <c r="B105" s="1">
        <v>1400000.0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922</v>
      </c>
      <c r="B106" s="1">
        <v>87.763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923</v>
      </c>
      <c r="B107" s="1">
        <v>0.013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924</v>
      </c>
      <c r="B108" s="1">
        <v>-0.30150998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925</v>
      </c>
      <c r="B109" s="1">
        <v>-1.03515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926</v>
      </c>
      <c r="B110" s="1">
        <v>-1.90052992E8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927</v>
      </c>
      <c r="B111" s="1">
        <v>-1.25227E8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928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929</v>
      </c>
      <c r="B113" s="1">
        <v>-69.99222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930</v>
      </c>
      <c r="B114" s="1" t="s">
        <v>861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931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-6.0</v>
      </c>
      <c r="D3" s="1">
        <v>-43.0</v>
      </c>
      <c r="E3" s="1">
        <v>-100.0</v>
      </c>
      <c r="F3" s="1">
        <v>-144.0</v>
      </c>
      <c r="G3" s="1">
        <v>-164.0</v>
      </c>
      <c r="H3" s="1">
        <f>IF(G3*FORECAST(H2,B3:G3,B2:G2)&gt;0,FORECAST(H2,B3:G3,B2:G2),G3)*$X$1</f>
        <v>-205.2666667</v>
      </c>
      <c r="I3" s="1">
        <f>IF(H3*FORECAST(I2,B3:H3,B2:H2)&gt;0,FORECAST(I2,B3:H3,B2:H2),H3)*$X$1</f>
        <v>-242.152381</v>
      </c>
      <c r="J3" s="1">
        <f>IF(I3*FORECAST(J2,B3:I3,B2:I2)&gt;0,FORECAST(J2,B3:I3,B2:I2),I3)*$X$1</f>
        <v>-279.0380952</v>
      </c>
      <c r="K3" s="1">
        <f>IF(J3*FORECAST(K2,B3:J3,B2:J2)&gt;0,FORECAST(K2,B3:J3,B2:J2),J3)*$X$1</f>
        <v>-315.9238095</v>
      </c>
      <c r="L3" s="1">
        <f>IF(K3*FORECAST(L2,B3:K3,B2:K2)&gt;0,FORECAST(L2,B3:K3,B2:K2),K3)*$X$1</f>
        <v>-352.8095238</v>
      </c>
      <c r="M3" s="1">
        <f>IF(L3*FORECAST(M2,B3:L3,B2:L2)&gt;0,FORECAST(M2,B3:L3,B2:L2),L3)*$X$1</f>
        <v>-389.6952381</v>
      </c>
      <c r="N3" s="1">
        <f>IF(M3*FORECAST(N2,B3:M3,B2:M2)&gt;0,FORECAST(N2,B3:M3,B2:M2),M3)*$X$1</f>
        <v>-426.5809524</v>
      </c>
      <c r="O3" s="5">
        <f>IF(N3*FORECAST(O2,B3:N3,B2:N2)&gt;0,FORECAST(O2,B3:N3,B2:N2),N3)*$X$1</f>
        <v>-463.4666667</v>
      </c>
      <c r="P3" s="5">
        <f>IF(O3*FORECAST(P2,B3:O3,B2:O2)&gt;0,FORECAST(P2,B3:O3,B2:O2),O3)*$X$1</f>
        <v>-500.352381</v>
      </c>
      <c r="Q3" s="5">
        <f>IF(P3*FORECAST(Q2,B3:P3,B2:P2)&gt;0,FORECAST(Q2,B3:P3,B2:P2),P3)*$X$1</f>
        <v>-537.2380952</v>
      </c>
      <c r="R3" s="5">
        <f>IF(Q3*FORECAST(R2,B3:Q3,B2:Q2)&gt;0,FORECAST(R2,B3:Q3,B2:Q2),Q3)*$X$1</f>
        <v>-574.1238095</v>
      </c>
      <c r="S3" s="5">
        <f>IF(R3*FORECAST(S2,B3:R3,B2:R2)&gt;0,FORECAST(S2,B3:R3,B2:R2),R3)*$X$1</f>
        <v>-611.0095238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-7.0</v>
      </c>
      <c r="C4" s="1">
        <v>-24.0</v>
      </c>
      <c r="D4" s="1">
        <v>-35.0</v>
      </c>
      <c r="E4" s="1">
        <v>-309.0</v>
      </c>
      <c r="F4" s="1">
        <v>-226.0</v>
      </c>
      <c r="G4" s="1">
        <v>-12.0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932</v>
      </c>
      <c r="B5" s="1">
        <v>0.0</v>
      </c>
      <c r="C5" s="1">
        <v>5.0</v>
      </c>
      <c r="D5" s="1">
        <v>5.0</v>
      </c>
      <c r="E5" s="1">
        <v>51.0</v>
      </c>
      <c r="F5" s="1">
        <v>54.0</v>
      </c>
      <c r="G5" s="1">
        <v>81.0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933</v>
      </c>
      <c r="L7" s="1">
        <f>IF(S3*FORECAST(S2,B3:S3,B2:S2)&gt;0,FORECAST(S2,B3:S3,B2:S2),R3)*$X$1 * (1+0.02)/(0.0728-0.02)</f>
        <v>-11803.59307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934</v>
      </c>
      <c r="L8" s="6">
        <f t="array" ref="L8">NPV(0.0728,I3:S3)</f>
        <v>-2964.862502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935</v>
      </c>
      <c r="L9" s="6">
        <f t="array" ref="L9">NPV(0.0728,I16:S16)</f>
        <v>-5448.887177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936</v>
      </c>
      <c r="L10" s="6">
        <f>L8 + L9</f>
        <v>-8413.749678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937</v>
      </c>
      <c r="L12" s="6">
        <f>L10 - L11</f>
        <v>-8401.749678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938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-103.7253047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-11803.59307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-4.0</v>
      </c>
      <c r="C3" s="1">
        <v>-11.0</v>
      </c>
      <c r="D3" s="1">
        <v>-24.0</v>
      </c>
      <c r="E3" s="1">
        <v>-73.0</v>
      </c>
      <c r="F3" s="1">
        <v>-103.0</v>
      </c>
      <c r="G3" s="1">
        <v>-223.0</v>
      </c>
      <c r="H3" s="1">
        <f>IF(G3*FORECAST(H2,B3:G3,B2:G2)&gt;0,FORECAST(H2,B3:G3,B2:G2),G3)*$X$1</f>
        <v>-215</v>
      </c>
      <c r="I3" s="1">
        <f>IF(H3*FORECAST(I2,B3:H3,B2:H2)&gt;0,FORECAST(I2,B3:H3,B2:H2),H3)*$X$1</f>
        <v>-255.5714286</v>
      </c>
      <c r="J3" s="1">
        <f>IF(I3*FORECAST(J2,B3:I3,B2:I2)&gt;0,FORECAST(J2,B3:I3,B2:I2),I3)*$X$1</f>
        <v>-296.1428571</v>
      </c>
      <c r="K3" s="1">
        <f>IF(J3*FORECAST(K2,B3:J3,B2:J2)&gt;0,FORECAST(K2,B3:J3,B2:J2),J3)*$X$1</f>
        <v>-336.7142857</v>
      </c>
      <c r="L3" s="1">
        <f>IF(K3*FORECAST(L2,B3:K3,B2:K2)&gt;0,FORECAST(L2,B3:K3,B2:K2),K3)*$X$1</f>
        <v>-377.2857143</v>
      </c>
      <c r="M3" s="1">
        <f>IF(L3*FORECAST(M2,B3:L3,B2:L2)&gt;0,FORECAST(M2,B3:L3,B2:L2),L3)*$X$1</f>
        <v>-417.8571429</v>
      </c>
      <c r="N3" s="1">
        <f>IF(M3*FORECAST(N2,B3:M3,B2:M2)&gt;0,FORECAST(N2,B3:M3,B2:M2),M3)*$X$1</f>
        <v>-458.4285714</v>
      </c>
      <c r="O3" s="5">
        <f>IF(N3*FORECAST(O2,B3:N3,B2:N2)&gt;0,FORECAST(O2,B3:N3,B2:N2),N3)*$X$1</f>
        <v>-499</v>
      </c>
      <c r="P3" s="5">
        <f>IF(O3*FORECAST(P2,B3:O3,B2:O2)&gt;0,FORECAST(P2,B3:O3,B2:O2),O3)*$X$1</f>
        <v>-539.5714286</v>
      </c>
      <c r="Q3" s="5">
        <f>IF(P3*FORECAST(Q2,B3:P3,B2:P2)&gt;0,FORECAST(Q2,B3:P3,B2:P2),P3)*$X$1</f>
        <v>-580.1428571</v>
      </c>
      <c r="R3" s="5">
        <f>IF(Q3*FORECAST(R2,B3:Q3,B2:Q2)&gt;0,FORECAST(R2,B3:Q3,B2:Q2),Q3)*$X$1</f>
        <v>-620.7142857</v>
      </c>
      <c r="S3" s="5">
        <f>IF(R3*FORECAST(S2,B3:R3,B2:R2)&gt;0,FORECAST(S2,B3:R3,B2:R2),R3)*$X$1</f>
        <v>-661.2857143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-7.0</v>
      </c>
      <c r="C4" s="1">
        <v>-24.0</v>
      </c>
      <c r="D4" s="1">
        <v>-35.0</v>
      </c>
      <c r="E4" s="1">
        <v>-309.0</v>
      </c>
      <c r="F4" s="1">
        <v>-226.0</v>
      </c>
      <c r="G4" s="1">
        <v>-12.0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932</v>
      </c>
      <c r="B5" s="1">
        <v>0.0</v>
      </c>
      <c r="C5" s="1">
        <v>5.0</v>
      </c>
      <c r="D5" s="1">
        <v>5.0</v>
      </c>
      <c r="E5" s="1">
        <v>51.0</v>
      </c>
      <c r="F5" s="1">
        <v>54.0</v>
      </c>
      <c r="G5" s="1">
        <v>81.0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933</v>
      </c>
      <c r="L7" s="1">
        <f>IF(S3*FORECAST(S2,B3:S3,B2:S2)&gt;0,FORECAST(S2,B3:S3,B2:S2),R3)*$X$1 * (1+0.02)/(0.0728-0.02)</f>
        <v>-12774.83766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934</v>
      </c>
      <c r="L8" s="6">
        <f t="array" ref="L8">NPV(0.0728,I3:S3)</f>
        <v>-3181.417833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935</v>
      </c>
      <c r="L9" s="6">
        <f t="array" ref="L9">NPV(0.0728,I16:S16)</f>
        <v>-5897.242364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936</v>
      </c>
      <c r="L10" s="6">
        <f>L8 + L9</f>
        <v>-9078.660197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937</v>
      </c>
      <c r="L12" s="6">
        <f>L10 - L11</f>
        <v>-9066.660197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938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-111.9340765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-12774.83766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