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<sst xmlns="http://schemas.openxmlformats.org/spreadsheetml/2006/main" count="642" uniqueCount="504">
  <si>
    <t>ticker</t>
  </si>
  <si>
    <t>ASPI</t>
  </si>
  <si>
    <t>nombre</t>
  </si>
  <si>
    <t>ASP ISOTOPES INC</t>
  </si>
  <si>
    <t>empresa</t>
  </si>
  <si>
    <t>Pharmaceuticals</t>
  </si>
  <si>
    <t>Open</t>
  </si>
  <si>
    <t>Target Price</t>
  </si>
  <si>
    <t>Upside</t>
  </si>
  <si>
    <t>-173.47%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</si>
  <si>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</si>
  <si>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</si>
  <si>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</si>
  <si>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</si>
  <si>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</si>
  <si>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</si>
  <si>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</si>
  <si>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</si>
  <si>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</si>
  <si>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</si>
  <si>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</si>
  <si>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</si>
  <si>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</si>
  <si>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</si>
  <si>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</si>
  <si>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</si>
  <si>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</si>
  <si>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</si>
  <si>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</si>
  <si>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</si>
  <si>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</si>
  <si>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</si>
  <si>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</si>
  <si>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</si>
  <si>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</si>
  <si>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</si>
  <si>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</si>
  <si>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</si>
  <si>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</si>
  <si>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</si>
  <si>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</si>
  <si>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</si>
  <si>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</si>
  <si>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</si>
  <si>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</si>
  <si>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</si>
  <si>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</si>
  <si>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</si>
  <si>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</si>
  <si>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</si>
  <si>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</si>
  <si>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</si>
  <si>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</si>
  <si>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</si>
  <si>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</si>
  <si>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</si>
  <si>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</si>
  <si>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</si>
  <si>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</si>
  <si>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</si>
  <si>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</si>
  <si>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</si>
  <si>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</si>
  <si>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</si>
  <si>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</si>
  <si>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</si>
  <si>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</si>
  <si>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</si>
  <si>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</si>
  <si>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</si>
  <si>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</si>
  <si>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</si>
  <si>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</si>
  <si>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</si>
  <si>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</si>
  <si>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</si>
  <si>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</si>
  <si>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</si>
  <si>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</si>
  <si>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</si>
  <si>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</si>
  <si>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</si>
  <si>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</si>
  <si>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</si>
  <si>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0.29</t>
  </si>
  <si>
    <t>0.27</t>
  </si>
  <si>
    <t>0.33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</si>
  <si>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</si>
  <si>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</si>
  <si>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</si>
  <si>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</si>
  <si>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</si>
  <si>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</si>
  <si>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</si>
  <si>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</si>
  <si>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</si>
  <si>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</si>
  <si>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</si>
  <si>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</si>
  <si>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</si>
  <si>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</si>
  <si>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</si>
  <si>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</si>
  <si>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</si>
  <si>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</si>
  <si>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</si>
  <si>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</si>
  <si>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</si>
  <si>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</si>
  <si>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</si>
  <si>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</si>
  <si>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</si>
  <si>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</si>
  <si>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</si>
  <si>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</si>
  <si>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</si>
  <si>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</si>
  <si>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</si>
  <si>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</si>
  <si>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-0.48</t>
  </si>
  <si>
    <t>-0.18</t>
  </si>
  <si>
    <t>-0.49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</si>
  <si>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</si>
  <si>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</si>
  <si>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</si>
  <si>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</si>
  <si>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</si>
  <si>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</si>
  <si>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</t>
  </si>
  <si>
    <t>-0.12</t>
  </si>
  <si>
    <t>-0.31</t>
  </si>
  <si>
    <t>Normalized Diluted EPS</t>
  </si>
  <si>
    <t>EBITDA</t>
  </si>
  <si>
    <t>EBITA</t>
  </si>
  <si>
    <t>EBIT</t>
  </si>
  <si>
    <t>EBITDAR</t>
  </si>
  <si>
    <t>Effective Tax Rate - (Ratio)</t>
  </si>
  <si>
    <t>0.04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</si>
  <si>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</si>
  <si>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</si>
  <si>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</si>
  <si>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</si>
  <si>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</si>
  <si>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</si>
  <si>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</si>
  <si>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</si>
  <si>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</si>
  <si>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</si>
  <si>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</si>
  <si>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</si>
  <si>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</si>
  <si>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</si>
  <si>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-32.46</t>
  </si>
  <si>
    <t>-50.08</t>
  </si>
  <si>
    <t>Return on Total Capital</t>
  </si>
  <si>
    <t>-36.29</t>
  </si>
  <si>
    <t>-63.43</t>
  </si>
  <si>
    <t>Return On Equity %</t>
  </si>
  <si>
    <t>-62.54</t>
  </si>
  <si>
    <t>-113.75</t>
  </si>
  <si>
    <t>Return on Common Equity</t>
  </si>
  <si>
    <t>-124.73</t>
  </si>
  <si>
    <t>Margin Analysis</t>
  </si>
  <si>
    <t>Gross Profit Margin %</t>
  </si>
  <si>
    <t>32.09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</si>
  <si>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</si>
  <si>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</si>
  <si>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</si>
  <si>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</si>
  <si>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</si>
  <si>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</si>
  <si>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</si>
  <si>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</si>
  <si>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</si>
  <si>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-373.38</t>
  </si>
  <si>
    <t>Unlevered Free Cash Flow Margin</t>
  </si>
  <si>
    <t>-356.27</t>
  </si>
  <si>
    <t>Asset Turnover</t>
  </si>
  <si>
    <t>0.02</t>
  </si>
  <si>
    <t>Fixed Assets Turnover</t>
  </si>
  <si>
    <t>Short Term Liquidity</t>
  </si>
  <si>
    <t>Current Ratio</t>
  </si>
  <si>
    <t>10.62</t>
  </si>
  <si>
    <t>1.71</t>
  </si>
  <si>
    <t>1.85</t>
  </si>
  <si>
    <t>Quick Ratio</t>
  </si>
  <si>
    <t>9.74</t>
  </si>
  <si>
    <t>1.23</t>
  </si>
  <si>
    <t>1.56</t>
  </si>
  <si>
    <t>Operating Cash Flow to Current Liabilities</t>
  </si>
  <si>
    <t>-5.71</t>
  </si>
  <si>
    <t>-1.52</t>
  </si>
  <si>
    <t>-0.95</t>
  </si>
  <si>
    <t>Average Days Payable Outstanding</t>
  </si>
  <si>
    <t>Long Term Solvency</t>
  </si>
  <si>
    <t>Total Debt/Equity</t>
  </si>
  <si>
    <t>15.45</t>
  </si>
  <si>
    <t>8.37</t>
  </si>
  <si>
    <t>11.38</t>
  </si>
  <si>
    <t>Total Debt / Total Capital</t>
  </si>
  <si>
    <t>13.38</t>
  </si>
  <si>
    <t>7.73</t>
  </si>
  <si>
    <t>10.22</t>
  </si>
  <si>
    <t>LT Debt/Equity</t>
  </si>
  <si>
    <t>14.03</t>
  </si>
  <si>
    <t>7.56</t>
  </si>
  <si>
    <t>6.76</t>
  </si>
  <si>
    <t>Long-Term Debt / Total Capital</t>
  </si>
  <si>
    <t>12.15</t>
  </si>
  <si>
    <t>6.98</t>
  </si>
  <si>
    <t>6.07</t>
  </si>
  <si>
    <t>Total Liabilities / Total Assets</t>
  </si>
  <si>
    <t>16.03</t>
  </si>
  <si>
    <t>21.44</t>
  </si>
  <si>
    <t>31.63</t>
  </si>
  <si>
    <t>EBIT / Interest Expense</t>
  </si>
  <si>
    <t>-135.32</t>
  </si>
  <si>
    <t>EBITDA / Interest Expense</t>
  </si>
  <si>
    <t>-133.5</t>
  </si>
  <si>
    <t>(EBITDA - Capex) / Interest Expense</t>
  </si>
  <si>
    <t>-153.17</t>
  </si>
  <si>
    <t>Total Debt / EBITDA</t>
  </si>
  <si>
    <t>-0.17</t>
  </si>
  <si>
    <t>-0.14</t>
  </si>
  <si>
    <t>Net Debt / EBITDA</t>
  </si>
  <si>
    <t>0.32</t>
  </si>
  <si>
    <t>0.36</t>
  </si>
  <si>
    <t>Total Debt / (EBITDA - Capex)</t>
  </si>
  <si>
    <t>-0.09</t>
  </si>
  <si>
    <t>Net Debt / (EBITDA - Capex)</t>
  </si>
  <si>
    <t>0.17</t>
  </si>
  <si>
    <t>Growth Over Prior Year</t>
  </si>
  <si>
    <t>EBITA, 1 Yr. Growth %</t>
  </si>
  <si>
    <t>-34.83</t>
  </si>
  <si>
    <t>214.61</t>
  </si>
  <si>
    <t>EBIT, 1 Yr. Growth %</t>
  </si>
  <si>
    <t>Earnings From Cont. Operations, 1 Yr. Growth %</t>
  </si>
  <si>
    <t>-36.79</t>
  </si>
  <si>
    <t>229.5</t>
  </si>
  <si>
    <t>Net Income, 1 Yr. Growth %</t>
  </si>
  <si>
    <t>229.34</t>
  </si>
  <si>
    <t>Normalized Net Income, 1 Yr. Growth %</t>
  </si>
  <si>
    <t>229.37</t>
  </si>
  <si>
    <t>Diluted EPS Before Extra, 1 Yr. Growth %</t>
  </si>
  <si>
    <t>-61.67</t>
  </si>
  <si>
    <t>166.86</t>
  </si>
  <si>
    <t>Net Property, Plant and Equip., 1 Yr. Growth %</t>
  </si>
  <si>
    <t>130.9</t>
  </si>
  <si>
    <t>32.22</t>
  </si>
  <si>
    <t>Total Assets, 1 Yr. Growth %</t>
  </si>
  <si>
    <t>74.95</t>
  </si>
  <si>
    <t>120.4</t>
  </si>
  <si>
    <t>Tangible Book Value, 1 Yr. Growth %</t>
  </si>
  <si>
    <t>63.69</t>
  </si>
  <si>
    <t>32.71</t>
  </si>
  <si>
    <t>Common Equity, 1 Yr. Growth %</t>
  </si>
  <si>
    <t>65.99</t>
  </si>
  <si>
    <t>Cash From Operations, 1 Yr. Growth %</t>
  </si>
  <si>
    <t>69.63</t>
  </si>
  <si>
    <t>84.1</t>
  </si>
  <si>
    <t>Capital Expenditures, 1 Yr. Growth %</t>
  </si>
  <si>
    <t>-50.1</t>
  </si>
  <si>
    <t>-47.88</t>
  </si>
  <si>
    <t>Levered Free Cash Flow, 1 Yr. Growth %</t>
  </si>
  <si>
    <t>-64.43</t>
  </si>
  <si>
    <t>Unlevered Free Cash Flow, 1 Yr. Growth %</t>
  </si>
  <si>
    <t>-66.06</t>
  </si>
  <si>
    <t>Compound Annual Growth Rate Over Two Years</t>
  </si>
  <si>
    <t>EBITA, 2 Yr. CAGR %</t>
  </si>
  <si>
    <t>43.19</t>
  </si>
  <si>
    <t>EBIT, 2 Yr. CAGR %</t>
  </si>
  <si>
    <t>Earnings From Cont. Operations, 2 Yr. CAGR %</t>
  </si>
  <si>
    <t>44.31</t>
  </si>
  <si>
    <t>Net Income, 2 Yr. CAGR %</t>
  </si>
  <si>
    <t>44.28</t>
  </si>
  <si>
    <t>Normalized Net Income, 2 Yr. CAGR %</t>
  </si>
  <si>
    <t>Diluted EPS Before Extra, 2 Yr. CAGR %</t>
  </si>
  <si>
    <t>1.13</t>
  </si>
  <si>
    <t>Net Property, Plant and Equip., 2 Yr. CAGR %</t>
  </si>
  <si>
    <t>74.73</t>
  </si>
  <si>
    <t>Total Assets, 2 Yr. CAGR %</t>
  </si>
  <si>
    <t>96.37</t>
  </si>
  <si>
    <t>Tangible Book Value, 2 Yr. CAGR %</t>
  </si>
  <si>
    <t>47.39</t>
  </si>
  <si>
    <t>Common Equity, 2 Yr. CAGR %</t>
  </si>
  <si>
    <t>64.83</t>
  </si>
  <si>
    <t>Cash From Operations, 2 Yr. CAGR %</t>
  </si>
  <si>
    <t>76.72</t>
  </si>
  <si>
    <t>Capital Expenditures, 2 Yr. CAGR %</t>
  </si>
  <si>
    <t>2022</t>
  </si>
  <si>
    <t>2023</t>
  </si>
  <si>
    <t>2024</t>
  </si>
  <si>
    <t>2025</t>
  </si>
  <si>
    <t>2026</t>
  </si>
  <si>
    <t>Capitalization
                                    1</t>
  </si>
  <si>
    <t>54.28</t>
  </si>
  <si>
    <t>87.3</t>
  </si>
  <si>
    <t>337.7</t>
  </si>
  <si>
    <t>-</t>
  </si>
  <si>
    <t>Change</t>
  </si>
  <si>
    <t>60.83%</t>
  </si>
  <si>
    <t>286.78%</t>
  </si>
  <si>
    <t>0%</t>
  </si>
  <si>
    <t>Enterprise Value (EV)</t>
  </si>
  <si>
    <t>P/E ratio</t>
  </si>
  <si>
    <t>-8.78x</t>
  </si>
  <si>
    <t>-3.65x</t>
  </si>
  <si>
    <t>-8.3x</t>
  </si>
  <si>
    <t>-41.1x</t>
  </si>
  <si>
    <t>78.8x</t>
  </si>
  <si>
    <t>PBR</t>
  </si>
  <si>
    <t>PEG</t>
  </si>
  <si>
    <t>-0x</t>
  </si>
  <si>
    <t>-0.5x</t>
  </si>
  <si>
    <t>0.5x</t>
  </si>
  <si>
    <t>-1x</t>
  </si>
  <si>
    <t>Capitalization / Revenue</t>
  </si>
  <si>
    <t>202x</t>
  </si>
  <si>
    <t>82.4x</t>
  </si>
  <si>
    <t>13.9x</t>
  </si>
  <si>
    <t>8.08x</t>
  </si>
  <si>
    <t>EV / Revenue</t>
  </si>
  <si>
    <t>0x</t>
  </si>
  <si>
    <t>EV / EBITDA</t>
  </si>
  <si>
    <t>EV / EBIT</t>
  </si>
  <si>
    <t>-13.9x</t>
  </si>
  <si>
    <t>-42.5x</t>
  </si>
  <si>
    <t>56.9x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</si>
  <si>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</si>
  <si>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</si>
  <si>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</si>
  <si>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</si>
  <si>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</si>
  <si>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-0.57</t>
  </si>
  <si>
    <t>-0.115</t>
  </si>
  <si>
    <t>0.06</t>
  </si>
  <si>
    <t>Distribution rate</t>
  </si>
  <si>
    <t>Net sales
                                    1</t>
  </si>
  <si>
    <t>0.433</t>
  </si>
  <si>
    <t>4.1</t>
  </si>
  <si>
    <t>24.27</t>
  </si>
  <si>
    <t>41.78</t>
  </si>
  <si>
    <t>EBIT
                                    1</t>
  </si>
  <si>
    <t>-24.38</t>
  </si>
  <si>
    <t>-7.948</t>
  </si>
  <si>
    <t>5.93</t>
  </si>
  <si>
    <t>Net income
                                    1</t>
  </si>
  <si>
    <t>-4.945</t>
  </si>
  <si>
    <t>-29.91</t>
  </si>
  <si>
    <t>-9.748</t>
  </si>
  <si>
    <t>4.13</t>
  </si>
  <si>
    <t>Reference price
                                    2</t>
  </si>
  <si>
    <t>1.580</t>
  </si>
  <si>
    <t>1.790</t>
  </si>
  <si>
    <t>4.730</t>
  </si>
  <si>
    <t>Nbr of stocks (in thousands)</t>
  </si>
  <si>
    <t>34,357</t>
  </si>
  <si>
    <t>48,773</t>
  </si>
  <si>
    <t>71,390</t>
  </si>
  <si>
    <t>Announcement Date</t>
  </si>
  <si>
    <t>3/31/23</t>
  </si>
  <si>
    <t>4/10/24</t>
  </si>
  <si>
    <t>address1</t>
  </si>
  <si>
    <t>1101 Pennsylvania Avenue NW</t>
  </si>
  <si>
    <t>address2</t>
  </si>
  <si>
    <t>Suite 300</t>
  </si>
  <si>
    <t>city</t>
  </si>
  <si>
    <t>Washington</t>
  </si>
  <si>
    <t>state</t>
  </si>
  <si>
    <t>DC</t>
  </si>
  <si>
    <t>zip</t>
  </si>
  <si>
    <t>20004</t>
  </si>
  <si>
    <t>country</t>
  </si>
  <si>
    <t>phone</t>
  </si>
  <si>
    <t>202 756 2245</t>
  </si>
  <si>
    <t>website</t>
  </si>
  <si>
    <t>https://aspisotopes.com</t>
  </si>
  <si>
    <t>industry</t>
  </si>
  <si>
    <t>Chemicals</t>
  </si>
  <si>
    <t>industryKey</t>
  </si>
  <si>
    <t>chemicals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</si>
  <si>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</si>
  <si>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</si>
  <si>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</si>
  <si>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</si>
  <si>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</si>
  <si>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</si>
  <si>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</si>
  <si>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ASP Isotopes Inc., a development stage advanced materials company, focuses on the production, distribution, marketing, and sale of isotopes. It engages in the production and commercialization of Molybdenum-100, a non-radioactive isotope for the medical industry; Carbon-14; and Silicon-28. The company is also developing Quantum Enrichment technology to produce Ytterbium-176, Nickel-64, Lithium 6, Lithium7, and Uranium-235. ASP Isotopes Inc. was incorporated in 2021 and is headquartered in Washington, District Of Columbia.</t>
  </si>
  <si>
    <t>fullTimeEmployees</t>
  </si>
  <si>
    <t>companyOfficers</t>
  </si>
  <si>
    <t>[{'maxAge': 1, 'name': 'Mr. Paul Elliot Mann C.F.A.', 'age': 47, 'title': 'President, CEO &amp; Executive Chairman', 'yearBorn': 1976, 'fiscalYear': 2023, 'totalPay': 480000, 'exercisedValue': 0, 'unexercisedValue': 0}, {'maxAge': 1, 'name': 'Mr. Robert  Ainscow', 'age': 47, 'title': 'Chief Operating Officer', 'yearBorn': 1976, 'fiscalYear': 2023, 'totalPay': 159996, 'exercisedValue': 0, 'unexercisedValue': 172546}, {'maxAge': 1, 'name': 'Dr. Hendrik  Strydom B. Sc, M. Sc, Ph.D.', 'age': 63, 'title': 'CTO &amp; Director', 'yearBorn': 1960, 'fiscalYear': 2023, 'totalPay': 122400, 'exercisedValue': 0, 'unexercisedValue': 0}, {'maxAge': 1, 'name': 'Ms. Heather  Kiessling', 'age': 59, 'title': 'Chief Financial Officer', 'yearBorn': 1964, 'fiscalYear': 2023, 'exercisedValue': 0, 'unexercisedValue': 0}, {'maxAge': 1, 'name': 'Mr. Hendrik T. van Wyk', 'title': 'Head of Engineering', 'fiscalYear': 2023, 'exercisedValue': 0, 'unexercisedValue': 0}, {'maxAge': 1, 'name': 'Dr. Xandra van Heerden Ph.D.', 'title': 'Head of Research &amp; Development', 'fiscalYear': 2023, 'exercisedValue': 0, 'unexercisedValue': 0}, {'maxAge': 1, 'name': 'Dr. Gerdus  Kemp M.D., Ph.D.', 'title': 'Medical Director &amp; CEO of Pet Labs',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</si>
  <si>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</si>
  <si>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</si>
  <si>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</si>
  <si>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</si>
  <si>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</si>
  <si>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</si>
  <si>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</si>
  <si>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</si>
  <si>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</si>
  <si>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</si>
  <si>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</si>
  <si>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</si>
  <si>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</si>
  <si>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</si>
  <si>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</si>
  <si>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</si>
  <si>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</si>
  <si>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</si>
  <si>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</si>
  <si>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</si>
  <si>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</si>
  <si>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</si>
  <si>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</si>
  <si>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</si>
  <si>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</si>
  <si>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</si>
  <si>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</si>
  <si>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</si>
  <si>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</si>
  <si>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</si>
  <si>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</si>
  <si>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</si>
  <si>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</si>
  <si>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</si>
  <si>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</si>
  <si>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</si>
  <si>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</si>
  <si>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</si>
  <si>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</si>
  <si>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</si>
  <si>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</si>
  <si>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</si>
  <si>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</si>
  <si>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</si>
  <si>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</si>
  <si>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</si>
  <si>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</si>
  <si>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</si>
  <si>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</si>
  <si>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</si>
  <si>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</si>
  <si>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</si>
  <si>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</si>
  <si>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</si>
  <si>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</si>
  <si>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</si>
  <si>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</si>
  <si>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</si>
  <si>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</si>
  <si>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</si>
  <si>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</si>
  <si>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</si>
  <si>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</si>
  <si>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</si>
  <si>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</si>
  <si>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</si>
  <si>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</si>
  <si>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</si>
  <si>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ASP Isotopes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</si>
  <si>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</si>
  <si>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</si>
  <si>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</si>
  <si>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</si>
  <si>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</si>
  <si>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</si>
  <si>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</si>
  <si>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81408fb7-1080-3fc5-b4e2-327f98c91f41</t>
  </si>
  <si>
    <t>messageBoardId</t>
  </si>
  <si>
    <t>finmb_1800354762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</si>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</sst>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spisotop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-3.445816680596762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3.20898464E8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-29.966665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-7.0</v>
      </c>
      <c r="C2" s="1">
        <v>-4.0</v>
      </c>
      <c r="D2" s="1">
        <v>-16.0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5.0</v>
      </c>
      <c r="C3" s="1">
        <v>7.0</v>
      </c>
      <c r="D3" s="1">
        <v>14.0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5.0</v>
      </c>
      <c r="C4" s="1">
        <v>7.0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6.0</v>
      </c>
      <c r="C5" s="1">
        <v>2.0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-15.0</v>
      </c>
      <c r="D6" s="1">
        <v>15.0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23.0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17.0</v>
      </c>
      <c r="C8" s="1">
        <v>57.0</v>
      </c>
      <c r="D8" s="1">
        <v>-22.0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88.0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-2.0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-89.0</v>
      </c>
      <c r="C11" s="1">
        <v>-53.0</v>
      </c>
      <c r="D11" s="1">
        <v>28.0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-2.0</v>
      </c>
      <c r="D12" s="1">
        <v>-5.0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-8.0</v>
      </c>
      <c r="C13" s="1">
        <v>-4.0</v>
      </c>
      <c r="D13" s="1">
        <v>-2.0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-12.0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-8.0</v>
      </c>
      <c r="C15" s="1">
        <v>-4.0</v>
      </c>
      <c r="D15" s="1">
        <v>-2.0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4.0</v>
      </c>
      <c r="C16" s="1">
        <v>0.0</v>
      </c>
      <c r="D16" s="1">
        <v>52.0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14.0</v>
      </c>
      <c r="C17" s="1">
        <v>0.0</v>
      </c>
      <c r="D17" s="1">
        <v>52.0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-1.0</v>
      </c>
      <c r="D18" s="1">
        <v>-69.0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-1.0</v>
      </c>
      <c r="D20" s="1">
        <v>-70.0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20.0</v>
      </c>
      <c r="C21" s="1">
        <v>8.0</v>
      </c>
      <c r="D21" s="1">
        <v>14.0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-67.0</v>
      </c>
      <c r="C22" s="1">
        <v>-1.0</v>
      </c>
      <c r="D22" s="1">
        <v>-56.0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19.0</v>
      </c>
      <c r="C23" s="1">
        <v>6.0</v>
      </c>
      <c r="D23" s="1">
        <v>13.0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5.0</v>
      </c>
      <c r="C24" s="1">
        <v>20.0</v>
      </c>
      <c r="D24" s="1">
        <v>-867.0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8.0</v>
      </c>
      <c r="C25" s="1">
        <v>-56.0</v>
      </c>
      <c r="D25" s="1">
        <v>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-4.0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-4.0</v>
      </c>
      <c r="D28" s="1">
        <v>-1.0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-99.0</v>
      </c>
      <c r="D29" s="1">
        <v>-1.0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14.0</v>
      </c>
      <c r="C30" s="1">
        <v>-1.0</v>
      </c>
      <c r="D30" s="1">
        <v>-18.0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2.0</v>
      </c>
      <c r="C3" s="1">
        <v>2.0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2.0</v>
      </c>
      <c r="C4" s="1">
        <v>2.0</v>
      </c>
      <c r="D4" s="1">
        <v>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0.0</v>
      </c>
      <c r="D5" s="1">
        <v>21.0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72.0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0.0</v>
      </c>
      <c r="D7" s="1">
        <v>93.0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26.0</v>
      </c>
      <c r="C8" s="1">
        <v>91.0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3.0</v>
      </c>
      <c r="C9" s="1">
        <v>3.0</v>
      </c>
      <c r="D9" s="1">
        <v>10.0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9.0</v>
      </c>
      <c r="D10" s="1">
        <v>12.0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0.0</v>
      </c>
      <c r="D11" s="1">
        <v>-3.0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3.0</v>
      </c>
      <c r="C12" s="1">
        <v>9.0</v>
      </c>
      <c r="D12" s="1">
        <v>11.0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0.0</v>
      </c>
      <c r="C13" s="1">
        <v>0.0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0.0</v>
      </c>
      <c r="C14" s="1">
        <v>14.0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7.0</v>
      </c>
      <c r="C15" s="1">
        <v>12.0</v>
      </c>
      <c r="D15" s="1">
        <v>27.0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5.0</v>
      </c>
      <c r="C17" s="1">
        <v>1.0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4.0</v>
      </c>
      <c r="C18" s="1">
        <v>36.0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4.0</v>
      </c>
      <c r="C19" s="1">
        <v>3.0</v>
      </c>
      <c r="D19" s="1">
        <v>47.0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3.0</v>
      </c>
      <c r="C20" s="1">
        <v>4.0</v>
      </c>
      <c r="D20" s="1">
        <v>39.0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0.0</v>
      </c>
      <c r="C21" s="1">
        <v>0.0</v>
      </c>
      <c r="D21" s="1">
        <v>88.0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11.0</v>
      </c>
      <c r="C22" s="1">
        <v>14.0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30.0</v>
      </c>
      <c r="C23" s="1">
        <v>1.0</v>
      </c>
      <c r="D23" s="1">
        <v>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84.0</v>
      </c>
      <c r="C24" s="1">
        <v>74.0</v>
      </c>
      <c r="D24" s="1">
        <v>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0.0</v>
      </c>
      <c r="C25" s="1">
        <v>0.0</v>
      </c>
      <c r="D25" s="1">
        <v>11.0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0.0</v>
      </c>
      <c r="C26" s="1">
        <v>0.0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1.0</v>
      </c>
      <c r="C27" s="1">
        <v>2.0</v>
      </c>
      <c r="D27" s="1">
        <v>8.0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20.0</v>
      </c>
      <c r="C28" s="1">
        <v>35.0</v>
      </c>
      <c r="D28" s="1">
        <v>48.0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8.0</v>
      </c>
      <c r="C29" s="1">
        <v>16.0</v>
      </c>
      <c r="D29" s="1">
        <v>40.0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-2.0</v>
      </c>
      <c r="C30" s="1">
        <v>-7.0</v>
      </c>
      <c r="D30" s="1">
        <v>-23.0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1.0</v>
      </c>
      <c r="C31" s="1">
        <v>25.0</v>
      </c>
      <c r="D31" s="1">
        <v>-92.0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6.0</v>
      </c>
      <c r="C32" s="1">
        <v>9.0</v>
      </c>
      <c r="D32" s="1">
        <v>16.0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0.0</v>
      </c>
      <c r="C33" s="1">
        <v>0.0</v>
      </c>
      <c r="D33" s="1">
        <v>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6.0</v>
      </c>
      <c r="C34" s="1">
        <v>9.0</v>
      </c>
      <c r="D34" s="1">
        <v>18.0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7.0</v>
      </c>
      <c r="C35" s="1">
        <v>12.0</v>
      </c>
      <c r="D35" s="1">
        <v>27.0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20.0</v>
      </c>
      <c r="C37" s="1">
        <v>37.0</v>
      </c>
      <c r="D37" s="1">
        <v>48.0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20.0</v>
      </c>
      <c r="C38" s="1">
        <v>35.0</v>
      </c>
      <c r="D38" s="1">
        <v>48.0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 t="s">
        <v>84</v>
      </c>
      <c r="C39" s="1" t="s">
        <v>85</v>
      </c>
      <c r="D39" s="1" t="s">
        <v>86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6.0</v>
      </c>
      <c r="C40" s="1">
        <v>9.0</v>
      </c>
      <c r="D40" s="1">
        <v>13.0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 t="s">
        <v>84</v>
      </c>
      <c r="C41" s="1" t="s">
        <v>85</v>
      </c>
      <c r="D41" s="1" t="s">
        <v>85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92.0</v>
      </c>
      <c r="C42" s="1">
        <v>82.0</v>
      </c>
      <c r="D42" s="1">
        <v>2.0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-2.0</v>
      </c>
      <c r="C43" s="1">
        <v>-1.0</v>
      </c>
      <c r="D43" s="1">
        <v>-5.0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0.0</v>
      </c>
      <c r="C44" s="1">
        <v>1.0</v>
      </c>
      <c r="D44" s="1">
        <v>1.0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0.0</v>
      </c>
      <c r="C45" s="1">
        <v>0.0</v>
      </c>
      <c r="D45" s="1">
        <v>2.0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3.0</v>
      </c>
      <c r="C46" s="1">
        <v>3.0</v>
      </c>
      <c r="D46" s="1">
        <v>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94</v>
      </c>
      <c r="B47" s="1">
        <v>0.0</v>
      </c>
      <c r="C47" s="1">
        <v>0.0</v>
      </c>
      <c r="D47" s="1">
        <v>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95</v>
      </c>
      <c r="B48" s="1">
        <v>0.0</v>
      </c>
      <c r="C48" s="1">
        <v>4.0</v>
      </c>
      <c r="D48" s="1">
        <v>76.0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0.0</v>
      </c>
      <c r="C2" s="1">
        <v>0.0</v>
      </c>
      <c r="D2" s="1">
        <v>43.0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0.0</v>
      </c>
      <c r="C3" s="1">
        <v>0.0</v>
      </c>
      <c r="D3" s="1">
        <v>43.0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0.0</v>
      </c>
      <c r="C4" s="1">
        <v>0.0</v>
      </c>
      <c r="D4" s="1">
        <v>29.0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0.0</v>
      </c>
      <c r="C5" s="1">
        <v>0.0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7.0</v>
      </c>
      <c r="C6" s="1">
        <v>3.0</v>
      </c>
      <c r="D6" s="1">
        <v>15.0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12.0</v>
      </c>
      <c r="C7" s="1">
        <v>1.0</v>
      </c>
      <c r="D7" s="1">
        <v>76.0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7.0</v>
      </c>
      <c r="C8" s="1">
        <v>5.0</v>
      </c>
      <c r="D8" s="1">
        <v>16.0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-7.0</v>
      </c>
      <c r="C9" s="1">
        <v>-5.0</v>
      </c>
      <c r="D9" s="1">
        <v>-16.0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0.0</v>
      </c>
      <c r="C10" s="1">
        <v>0.0</v>
      </c>
      <c r="D10" s="1">
        <v>-11.0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345.0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345.0</v>
      </c>
      <c r="C12" s="1">
        <v>0.0</v>
      </c>
      <c r="D12" s="1">
        <v>-10.0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0.0</v>
      </c>
      <c r="C13" s="1">
        <v>0.0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0.0</v>
      </c>
      <c r="C14" s="1">
        <v>15.0</v>
      </c>
      <c r="D14" s="1">
        <v>-19.0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-7.0</v>
      </c>
      <c r="C15" s="1">
        <v>-4.0</v>
      </c>
      <c r="D15" s="1">
        <v>-16.0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-7.0</v>
      </c>
      <c r="C16" s="1">
        <v>-4.0</v>
      </c>
      <c r="D16" s="1">
        <v>-16.0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0.0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-7.0</v>
      </c>
      <c r="C18" s="1">
        <v>-4.0</v>
      </c>
      <c r="D18" s="1">
        <v>-16.0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1">
        <v>-7.0</v>
      </c>
      <c r="C19" s="1">
        <v>-4.0</v>
      </c>
      <c r="D19" s="1">
        <v>-16.0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0.0</v>
      </c>
      <c r="C20" s="1">
        <v>0.0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1">
        <v>-7.0</v>
      </c>
      <c r="C21" s="1">
        <v>-4.0</v>
      </c>
      <c r="D21" s="1">
        <v>-16.0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>
        <v>-7.0</v>
      </c>
      <c r="C22" s="1">
        <v>-4.0</v>
      </c>
      <c r="D22" s="1">
        <v>-16.0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>
        <v>-7.0</v>
      </c>
      <c r="C23" s="1">
        <v>-4.0</v>
      </c>
      <c r="D23" s="1">
        <v>-16.0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</v>
      </c>
      <c r="B25" s="1" t="s">
        <v>119</v>
      </c>
      <c r="C25" s="1" t="s">
        <v>120</v>
      </c>
      <c r="D25" s="1" t="s">
        <v>121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</v>
      </c>
      <c r="B26" s="1" t="s">
        <v>119</v>
      </c>
      <c r="C26" s="1" t="s">
        <v>120</v>
      </c>
      <c r="D26" s="1" t="s">
        <v>121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123</v>
      </c>
      <c r="B27" s="1">
        <v>16.0</v>
      </c>
      <c r="C27" s="1">
        <v>26.0</v>
      </c>
      <c r="D27" s="1">
        <v>33.0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124</v>
      </c>
      <c r="B28" s="1" t="s">
        <v>119</v>
      </c>
      <c r="C28" s="1" t="s">
        <v>120</v>
      </c>
      <c r="D28" s="1" t="s">
        <v>121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125</v>
      </c>
      <c r="B29" s="1" t="s">
        <v>119</v>
      </c>
      <c r="C29" s="1" t="s">
        <v>120</v>
      </c>
      <c r="D29" s="1" t="s">
        <v>121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126</v>
      </c>
      <c r="B30" s="1">
        <v>16.0</v>
      </c>
      <c r="C30" s="1">
        <v>26.0</v>
      </c>
      <c r="D30" s="1">
        <v>33.0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127</v>
      </c>
      <c r="B31" s="1" t="s">
        <v>128</v>
      </c>
      <c r="C31" s="1" t="s">
        <v>129</v>
      </c>
      <c r="D31" s="1" t="s">
        <v>130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131</v>
      </c>
      <c r="B32" s="1" t="s">
        <v>128</v>
      </c>
      <c r="C32" s="1" t="s">
        <v>129</v>
      </c>
      <c r="D32" s="1" t="s">
        <v>130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132</v>
      </c>
      <c r="B34" s="1">
        <v>0.0</v>
      </c>
      <c r="C34" s="1">
        <v>0.0</v>
      </c>
      <c r="D34" s="1">
        <v>-16.0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133</v>
      </c>
      <c r="B35" s="1">
        <v>-7.0</v>
      </c>
      <c r="C35" s="1">
        <v>-5.0</v>
      </c>
      <c r="D35" s="1">
        <v>-16.0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134</v>
      </c>
      <c r="B36" s="1">
        <v>-7.0</v>
      </c>
      <c r="C36" s="1">
        <v>-5.0</v>
      </c>
      <c r="D36" s="1">
        <v>-16.0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135</v>
      </c>
      <c r="B37" s="1">
        <v>0.0</v>
      </c>
      <c r="C37" s="1">
        <v>0.0</v>
      </c>
      <c r="D37" s="1">
        <v>-15.0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136</v>
      </c>
      <c r="B38" s="1">
        <v>0.0</v>
      </c>
      <c r="C38" s="1">
        <v>0.0</v>
      </c>
      <c r="D38" s="1" t="s">
        <v>137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138</v>
      </c>
      <c r="B39" s="1">
        <v>-4.0</v>
      </c>
      <c r="C39" s="1">
        <v>-3.0</v>
      </c>
      <c r="D39" s="1">
        <v>-10.0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139</v>
      </c>
      <c r="B40" s="1">
        <v>0.0</v>
      </c>
      <c r="C40" s="1">
        <v>0.0</v>
      </c>
      <c r="D40" s="1">
        <v>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141</v>
      </c>
      <c r="B42" s="1">
        <v>7.0</v>
      </c>
      <c r="C42" s="1">
        <v>3.0</v>
      </c>
      <c r="D42" s="1">
        <v>15.0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142</v>
      </c>
      <c r="B43" s="1">
        <v>12.0</v>
      </c>
      <c r="C43" s="1">
        <v>1.0</v>
      </c>
      <c r="D43" s="1">
        <v>76.0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143</v>
      </c>
      <c r="B44" s="1">
        <v>3.0</v>
      </c>
      <c r="C44" s="1">
        <v>12.0</v>
      </c>
      <c r="D44" s="1">
        <v>17.0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144</v>
      </c>
      <c r="B45" s="1">
        <v>0.0</v>
      </c>
      <c r="C45" s="1">
        <v>0.0</v>
      </c>
      <c r="D45" s="1">
        <v>11.0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145</v>
      </c>
      <c r="B46" s="1">
        <v>0.0</v>
      </c>
      <c r="C46" s="1">
        <v>0.0</v>
      </c>
      <c r="D46" s="1">
        <v>6.0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146</v>
      </c>
      <c r="B47" s="1">
        <v>0.0</v>
      </c>
      <c r="C47" s="1">
        <v>20.0</v>
      </c>
      <c r="D47" s="1">
        <v>36.0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147</v>
      </c>
      <c r="B48" s="1">
        <v>6.0</v>
      </c>
      <c r="C48" s="1">
        <v>1.0</v>
      </c>
      <c r="D48" s="1">
        <v>8.0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148</v>
      </c>
      <c r="B49" s="1">
        <v>0.0</v>
      </c>
      <c r="C49" s="1">
        <v>5.0</v>
      </c>
      <c r="D49" s="1">
        <v>67.0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149</v>
      </c>
      <c r="B50" s="1">
        <v>6.0</v>
      </c>
      <c r="C50" s="1">
        <v>2.0</v>
      </c>
      <c r="D50" s="1">
        <v>9.0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0.0</v>
      </c>
      <c r="C3" s="1" t="s">
        <v>152</v>
      </c>
      <c r="D3" s="1" t="s">
        <v>153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0.0</v>
      </c>
      <c r="C4" s="1" t="s">
        <v>155</v>
      </c>
      <c r="D4" s="1" t="s">
        <v>156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0.0</v>
      </c>
      <c r="C5" s="1" t="s">
        <v>158</v>
      </c>
      <c r="D5" s="1" t="s">
        <v>159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0.0</v>
      </c>
      <c r="C6" s="1" t="s">
        <v>158</v>
      </c>
      <c r="D6" s="1" t="s">
        <v>161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163</v>
      </c>
      <c r="B8" s="1">
        <v>0.0</v>
      </c>
      <c r="C8" s="1">
        <v>0.0</v>
      </c>
      <c r="D8" s="1" t="s">
        <v>164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165</v>
      </c>
      <c r="B9" s="1">
        <v>0.0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>
        <v>0.0</v>
      </c>
      <c r="C10" s="1">
        <v>0.0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167</v>
      </c>
      <c r="B11" s="1">
        <v>0.0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168</v>
      </c>
      <c r="B12" s="1">
        <v>0.0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169</v>
      </c>
      <c r="B13" s="1">
        <v>0.0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170</v>
      </c>
      <c r="B14" s="1">
        <v>0.0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171</v>
      </c>
      <c r="B15" s="1">
        <v>0.0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172</v>
      </c>
      <c r="B16" s="1">
        <v>0.0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173</v>
      </c>
      <c r="B17" s="1">
        <v>0.0</v>
      </c>
      <c r="C17" s="1">
        <v>0.0</v>
      </c>
      <c r="D17" s="1" t="s">
        <v>174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175</v>
      </c>
      <c r="B18" s="1">
        <v>0.0</v>
      </c>
      <c r="C18" s="1">
        <v>0.0</v>
      </c>
      <c r="D18" s="1" t="s">
        <v>176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177</v>
      </c>
      <c r="B20" s="1">
        <v>0.0</v>
      </c>
      <c r="C20" s="1">
        <v>0.0</v>
      </c>
      <c r="D20" s="1" t="s">
        <v>178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179</v>
      </c>
      <c r="B21" s="1">
        <v>0.0</v>
      </c>
      <c r="C21" s="1">
        <v>0.0</v>
      </c>
      <c r="D21" s="1" t="s">
        <v>137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181</v>
      </c>
      <c r="B23" s="1" t="s">
        <v>182</v>
      </c>
      <c r="C23" s="1" t="s">
        <v>183</v>
      </c>
      <c r="D23" s="1" t="s">
        <v>184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185</v>
      </c>
      <c r="B24" s="1" t="s">
        <v>186</v>
      </c>
      <c r="C24" s="1" t="s">
        <v>187</v>
      </c>
      <c r="D24" s="1" t="s">
        <v>188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189</v>
      </c>
      <c r="B25" s="1" t="s">
        <v>190</v>
      </c>
      <c r="C25" s="1" t="s">
        <v>191</v>
      </c>
      <c r="D25" s="1" t="s">
        <v>192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193</v>
      </c>
      <c r="B26" s="1">
        <v>0.0</v>
      </c>
      <c r="C26" s="1">
        <v>0.0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195</v>
      </c>
      <c r="B28" s="1" t="s">
        <v>196</v>
      </c>
      <c r="C28" s="1" t="s">
        <v>197</v>
      </c>
      <c r="D28" s="1" t="s">
        <v>198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199</v>
      </c>
      <c r="B29" s="1" t="s">
        <v>200</v>
      </c>
      <c r="C29" s="1" t="s">
        <v>201</v>
      </c>
      <c r="D29" s="1" t="s">
        <v>202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203</v>
      </c>
      <c r="B30" s="1" t="s">
        <v>204</v>
      </c>
      <c r="C30" s="1" t="s">
        <v>205</v>
      </c>
      <c r="D30" s="1" t="s">
        <v>206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207</v>
      </c>
      <c r="B31" s="1" t="s">
        <v>208</v>
      </c>
      <c r="C31" s="1" t="s">
        <v>209</v>
      </c>
      <c r="D31" s="1" t="s">
        <v>210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211</v>
      </c>
      <c r="B32" s="1" t="s">
        <v>212</v>
      </c>
      <c r="C32" s="1" t="s">
        <v>213</v>
      </c>
      <c r="D32" s="1" t="s">
        <v>214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215</v>
      </c>
      <c r="B33" s="1">
        <v>0.0</v>
      </c>
      <c r="C33" s="1">
        <v>0.0</v>
      </c>
      <c r="D33" s="1" t="s">
        <v>216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217</v>
      </c>
      <c r="B34" s="1">
        <v>0.0</v>
      </c>
      <c r="C34" s="1">
        <v>0.0</v>
      </c>
      <c r="D34" s="1" t="s">
        <v>218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219</v>
      </c>
      <c r="B35" s="1">
        <v>0.0</v>
      </c>
      <c r="C35" s="1">
        <v>0.0</v>
      </c>
      <c r="D35" s="1" t="s">
        <v>220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221</v>
      </c>
      <c r="B36" s="1">
        <v>0.0</v>
      </c>
      <c r="C36" s="1" t="s">
        <v>222</v>
      </c>
      <c r="D36" s="1" t="s">
        <v>223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224</v>
      </c>
      <c r="B37" s="1">
        <v>0.0</v>
      </c>
      <c r="C37" s="1" t="s">
        <v>225</v>
      </c>
      <c r="D37" s="1" t="s">
        <v>226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227</v>
      </c>
      <c r="B38" s="1">
        <v>0.0</v>
      </c>
      <c r="C38" s="1" t="s">
        <v>228</v>
      </c>
      <c r="D38" s="1" t="s">
        <v>129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229</v>
      </c>
      <c r="B39" s="1">
        <v>0.0</v>
      </c>
      <c r="C39" s="1" t="s">
        <v>230</v>
      </c>
      <c r="D39" s="1" t="s">
        <v>225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232</v>
      </c>
      <c r="B41" s="1">
        <v>0.0</v>
      </c>
      <c r="C41" s="1" t="s">
        <v>233</v>
      </c>
      <c r="D41" s="1" t="s">
        <v>234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235</v>
      </c>
      <c r="B42" s="1">
        <v>0.0</v>
      </c>
      <c r="C42" s="1" t="s">
        <v>233</v>
      </c>
      <c r="D42" s="1" t="s">
        <v>234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236</v>
      </c>
      <c r="B43" s="1">
        <v>0.0</v>
      </c>
      <c r="C43" s="1" t="s">
        <v>237</v>
      </c>
      <c r="D43" s="1" t="s">
        <v>238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239</v>
      </c>
      <c r="B44" s="1">
        <v>0.0</v>
      </c>
      <c r="C44" s="1" t="s">
        <v>237</v>
      </c>
      <c r="D44" s="1" t="s">
        <v>240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241</v>
      </c>
      <c r="B45" s="1">
        <v>0.0</v>
      </c>
      <c r="C45" s="1" t="s">
        <v>237</v>
      </c>
      <c r="D45" s="1" t="s">
        <v>242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243</v>
      </c>
      <c r="B46" s="1">
        <v>0.0</v>
      </c>
      <c r="C46" s="1" t="s">
        <v>244</v>
      </c>
      <c r="D46" s="1" t="s">
        <v>245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246</v>
      </c>
      <c r="B47" s="1">
        <v>0.0</v>
      </c>
      <c r="C47" s="1" t="s">
        <v>247</v>
      </c>
      <c r="D47" s="1" t="s">
        <v>248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249</v>
      </c>
      <c r="B48" s="1">
        <v>0.0</v>
      </c>
      <c r="C48" s="1" t="s">
        <v>250</v>
      </c>
      <c r="D48" s="1" t="s">
        <v>251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252</v>
      </c>
      <c r="B49" s="1">
        <v>0.0</v>
      </c>
      <c r="C49" s="1" t="s">
        <v>253</v>
      </c>
      <c r="D49" s="1" t="s">
        <v>254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255</v>
      </c>
      <c r="B50" s="1">
        <v>0.0</v>
      </c>
      <c r="C50" s="1" t="s">
        <v>253</v>
      </c>
      <c r="D50" s="1" t="s">
        <v>256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257</v>
      </c>
      <c r="B51" s="1">
        <v>0.0</v>
      </c>
      <c r="C51" s="1" t="s">
        <v>258</v>
      </c>
      <c r="D51" s="1" t="s">
        <v>259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260</v>
      </c>
      <c r="B52" s="1">
        <v>0.0</v>
      </c>
      <c r="C52" s="1" t="s">
        <v>261</v>
      </c>
      <c r="D52" s="1" t="s">
        <v>262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263</v>
      </c>
      <c r="B53" s="1">
        <v>0.0</v>
      </c>
      <c r="C53" s="1">
        <v>0.0</v>
      </c>
      <c r="D53" s="1" t="s">
        <v>264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265</v>
      </c>
      <c r="B54" s="1">
        <v>0.0</v>
      </c>
      <c r="C54" s="1">
        <v>0.0</v>
      </c>
      <c r="D54" s="1" t="s">
        <v>266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267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268</v>
      </c>
      <c r="B56" s="1">
        <v>0.0</v>
      </c>
      <c r="C56" s="1">
        <v>0.0</v>
      </c>
      <c r="D56" s="1" t="s">
        <v>269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270</v>
      </c>
      <c r="B57" s="1">
        <v>0.0</v>
      </c>
      <c r="C57" s="1">
        <v>0.0</v>
      </c>
      <c r="D57" s="1" t="s">
        <v>269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271</v>
      </c>
      <c r="B58" s="1">
        <v>0.0</v>
      </c>
      <c r="C58" s="1">
        <v>0.0</v>
      </c>
      <c r="D58" s="1" t="s">
        <v>272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273</v>
      </c>
      <c r="B59" s="1">
        <v>0.0</v>
      </c>
      <c r="C59" s="1">
        <v>0.0</v>
      </c>
      <c r="D59" s="1" t="s">
        <v>274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275</v>
      </c>
      <c r="B60" s="1">
        <v>0.0</v>
      </c>
      <c r="C60" s="1">
        <v>0.0</v>
      </c>
      <c r="D60" s="1" t="s">
        <v>274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276</v>
      </c>
      <c r="B61" s="1">
        <v>0.0</v>
      </c>
      <c r="C61" s="1">
        <v>0.0</v>
      </c>
      <c r="D61" s="1" t="s">
        <v>277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278</v>
      </c>
      <c r="B62" s="1">
        <v>0.0</v>
      </c>
      <c r="C62" s="1">
        <v>0.0</v>
      </c>
      <c r="D62" s="1" t="s">
        <v>279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280</v>
      </c>
      <c r="B63" s="1">
        <v>0.0</v>
      </c>
      <c r="C63" s="1">
        <v>0.0</v>
      </c>
      <c r="D63" s="1" t="s">
        <v>281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282</v>
      </c>
      <c r="B64" s="1">
        <v>0.0</v>
      </c>
      <c r="C64" s="1">
        <v>0.0</v>
      </c>
      <c r="D64" s="1" t="s">
        <v>283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284</v>
      </c>
      <c r="B65" s="1">
        <v>0.0</v>
      </c>
      <c r="C65" s="1">
        <v>0.0</v>
      </c>
      <c r="D65" s="1" t="s">
        <v>285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286</v>
      </c>
      <c r="B66" s="1">
        <v>0.0</v>
      </c>
      <c r="C66" s="1">
        <v>0.0</v>
      </c>
      <c r="D66" s="1" t="s">
        <v>287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288</v>
      </c>
      <c r="B67" s="1">
        <v>0.0</v>
      </c>
      <c r="C67" s="1">
        <v>0.0</v>
      </c>
      <c r="D67" s="1">
        <v>-49.0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289</v>
      </c>
      <c r="C1" s="1" t="s">
        <v>290</v>
      </c>
      <c r="D1" s="1" t="s">
        <v>291</v>
      </c>
      <c r="E1" s="1" t="s">
        <v>292</v>
      </c>
      <c r="F1" s="1" t="s">
        <v>293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294</v>
      </c>
      <c r="B2" s="1" t="s">
        <v>295</v>
      </c>
      <c r="C2" s="1" t="s">
        <v>296</v>
      </c>
      <c r="D2" s="1" t="s">
        <v>297</v>
      </c>
      <c r="E2" s="1" t="s">
        <v>297</v>
      </c>
      <c r="F2" s="1" t="s">
        <v>298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299</v>
      </c>
      <c r="B3" s="1" t="s">
        <v>298</v>
      </c>
      <c r="C3" s="1" t="s">
        <v>300</v>
      </c>
      <c r="D3" s="1" t="s">
        <v>301</v>
      </c>
      <c r="E3" s="1" t="s">
        <v>302</v>
      </c>
      <c r="F3" s="1" t="s">
        <v>298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303</v>
      </c>
      <c r="B4" s="1" t="s">
        <v>295</v>
      </c>
      <c r="C4" s="1" t="s">
        <v>296</v>
      </c>
      <c r="D4" s="1" t="s">
        <v>297</v>
      </c>
      <c r="E4" s="1" t="s">
        <v>297</v>
      </c>
      <c r="F4" s="1" t="s">
        <v>297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299</v>
      </c>
      <c r="B5" s="1" t="s">
        <v>298</v>
      </c>
      <c r="C5" s="1" t="s">
        <v>300</v>
      </c>
      <c r="D5" s="1" t="s">
        <v>301</v>
      </c>
      <c r="E5" s="1" t="s">
        <v>302</v>
      </c>
      <c r="F5" s="1" t="s">
        <v>302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304</v>
      </c>
      <c r="B6" s="1" t="s">
        <v>305</v>
      </c>
      <c r="C6" s="1" t="s">
        <v>306</v>
      </c>
      <c r="D6" s="1" t="s">
        <v>307</v>
      </c>
      <c r="E6" s="1" t="s">
        <v>308</v>
      </c>
      <c r="F6" s="1" t="s">
        <v>309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310</v>
      </c>
      <c r="B7" s="1" t="s">
        <v>298</v>
      </c>
      <c r="C7" s="1" t="s">
        <v>298</v>
      </c>
      <c r="D7" s="1" t="s">
        <v>298</v>
      </c>
      <c r="E7" s="1" t="s">
        <v>298</v>
      </c>
      <c r="F7" s="1" t="s">
        <v>298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311</v>
      </c>
      <c r="B8" s="1" t="s">
        <v>298</v>
      </c>
      <c r="C8" s="1" t="s">
        <v>312</v>
      </c>
      <c r="D8" s="1" t="s">
        <v>313</v>
      </c>
      <c r="E8" s="1" t="s">
        <v>314</v>
      </c>
      <c r="F8" s="1" t="s">
        <v>315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316</v>
      </c>
      <c r="B9" s="1" t="s">
        <v>298</v>
      </c>
      <c r="C9" s="1" t="s">
        <v>317</v>
      </c>
      <c r="D9" s="1" t="s">
        <v>318</v>
      </c>
      <c r="E9" s="1" t="s">
        <v>319</v>
      </c>
      <c r="F9" s="1" t="s">
        <v>320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321</v>
      </c>
      <c r="B10" s="1" t="s">
        <v>298</v>
      </c>
      <c r="C10" s="1" t="s">
        <v>322</v>
      </c>
      <c r="D10" s="1" t="s">
        <v>318</v>
      </c>
      <c r="E10" s="1" t="s">
        <v>319</v>
      </c>
      <c r="F10" s="1" t="s">
        <v>320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298</v>
      </c>
      <c r="C11" s="1" t="s">
        <v>298</v>
      </c>
      <c r="D11" s="1" t="s">
        <v>298</v>
      </c>
      <c r="E11" s="1" t="s">
        <v>298</v>
      </c>
      <c r="F11" s="1" t="s">
        <v>298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324</v>
      </c>
      <c r="B12" s="1" t="s">
        <v>298</v>
      </c>
      <c r="C12" s="1" t="s">
        <v>298</v>
      </c>
      <c r="D12" s="1" t="s">
        <v>325</v>
      </c>
      <c r="E12" s="1" t="s">
        <v>326</v>
      </c>
      <c r="F12" s="1" t="s">
        <v>327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328</v>
      </c>
      <c r="B13" s="1" t="s">
        <v>298</v>
      </c>
      <c r="C13" s="1" t="s">
        <v>298</v>
      </c>
      <c r="D13" s="1" t="s">
        <v>298</v>
      </c>
      <c r="E13" s="1" t="s">
        <v>298</v>
      </c>
      <c r="F13" s="1" t="s">
        <v>298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329</v>
      </c>
      <c r="B14" s="1" t="s">
        <v>298</v>
      </c>
      <c r="C14" s="1" t="s">
        <v>298</v>
      </c>
      <c r="D14" s="1" t="s">
        <v>298</v>
      </c>
      <c r="E14" s="1" t="s">
        <v>298</v>
      </c>
      <c r="F14" s="1" t="s">
        <v>298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330</v>
      </c>
      <c r="B15" s="1" t="s">
        <v>298</v>
      </c>
      <c r="C15" s="1" t="s">
        <v>298</v>
      </c>
      <c r="D15" s="1" t="s">
        <v>298</v>
      </c>
      <c r="E15" s="1" t="s">
        <v>298</v>
      </c>
      <c r="F15" s="1" t="s">
        <v>298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298</v>
      </c>
      <c r="C16" s="1" t="s">
        <v>298</v>
      </c>
      <c r="D16" s="1" t="s">
        <v>298</v>
      </c>
      <c r="E16" s="1" t="s">
        <v>298</v>
      </c>
      <c r="F16" s="1" t="s">
        <v>298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332</v>
      </c>
      <c r="B17" s="1" t="s">
        <v>120</v>
      </c>
      <c r="C17" s="1" t="s">
        <v>121</v>
      </c>
      <c r="D17" s="1" t="s">
        <v>333</v>
      </c>
      <c r="E17" s="1" t="s">
        <v>334</v>
      </c>
      <c r="F17" s="1" t="s">
        <v>335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336</v>
      </c>
      <c r="B18" s="1" t="s">
        <v>298</v>
      </c>
      <c r="C18" s="1" t="s">
        <v>298</v>
      </c>
      <c r="D18" s="1" t="s">
        <v>298</v>
      </c>
      <c r="E18" s="1" t="s">
        <v>298</v>
      </c>
      <c r="F18" s="1" t="s">
        <v>298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337</v>
      </c>
      <c r="B19" s="1" t="s">
        <v>298</v>
      </c>
      <c r="C19" s="1" t="s">
        <v>338</v>
      </c>
      <c r="D19" s="1" t="s">
        <v>339</v>
      </c>
      <c r="E19" s="1" t="s">
        <v>340</v>
      </c>
      <c r="F19" s="1" t="s">
        <v>341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 t="s">
        <v>298</v>
      </c>
      <c r="C20" s="1" t="s">
        <v>298</v>
      </c>
      <c r="D20" s="1" t="s">
        <v>298</v>
      </c>
      <c r="E20" s="1" t="s">
        <v>298</v>
      </c>
      <c r="F20" s="1" t="s">
        <v>298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342</v>
      </c>
      <c r="B21" s="1" t="s">
        <v>298</v>
      </c>
      <c r="C21" s="1" t="s">
        <v>298</v>
      </c>
      <c r="D21" s="1" t="s">
        <v>343</v>
      </c>
      <c r="E21" s="1" t="s">
        <v>344</v>
      </c>
      <c r="F21" s="1" t="s">
        <v>345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346</v>
      </c>
      <c r="B22" s="1" t="s">
        <v>347</v>
      </c>
      <c r="C22" s="1" t="s">
        <v>298</v>
      </c>
      <c r="D22" s="1" t="s">
        <v>348</v>
      </c>
      <c r="E22" s="1" t="s">
        <v>349</v>
      </c>
      <c r="F22" s="1" t="s">
        <v>350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 t="s">
        <v>298</v>
      </c>
      <c r="C23" s="1" t="s">
        <v>298</v>
      </c>
      <c r="D23" s="1" t="s">
        <v>298</v>
      </c>
      <c r="E23" s="1" t="s">
        <v>298</v>
      </c>
      <c r="F23" s="1" t="s">
        <v>298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351</v>
      </c>
      <c r="B24" s="1" t="s">
        <v>352</v>
      </c>
      <c r="C24" s="1" t="s">
        <v>353</v>
      </c>
      <c r="D24" s="1" t="s">
        <v>354</v>
      </c>
      <c r="E24" s="1" t="s">
        <v>354</v>
      </c>
      <c r="F24" s="1" t="s">
        <v>354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355</v>
      </c>
      <c r="B25" s="1" t="s">
        <v>356</v>
      </c>
      <c r="C25" s="1" t="s">
        <v>357</v>
      </c>
      <c r="D25" s="1" t="s">
        <v>358</v>
      </c>
      <c r="E25" s="1" t="s">
        <v>358</v>
      </c>
      <c r="F25" s="1" t="s">
        <v>298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359</v>
      </c>
      <c r="B26" s="1" t="s">
        <v>360</v>
      </c>
      <c r="C26" s="1" t="s">
        <v>361</v>
      </c>
      <c r="D26" s="1" t="s">
        <v>298</v>
      </c>
      <c r="E26" s="1" t="s">
        <v>298</v>
      </c>
      <c r="F26" s="1" t="s">
        <v>298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362</v>
      </c>
      <c r="B2" s="1" t="s">
        <v>363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364</v>
      </c>
      <c r="B3" s="1" t="s">
        <v>365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366</v>
      </c>
      <c r="B4" s="1" t="s">
        <v>367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368</v>
      </c>
      <c r="B5" s="1" t="s">
        <v>369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370</v>
      </c>
      <c r="B6" s="1" t="s">
        <v>371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372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373</v>
      </c>
      <c r="B8" s="1" t="s">
        <v>374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375</v>
      </c>
      <c r="B9" s="4" t="s">
        <v>376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377</v>
      </c>
      <c r="B10" s="1" t="s">
        <v>378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379</v>
      </c>
      <c r="B11" s="1" t="s">
        <v>380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381</v>
      </c>
      <c r="B12" s="1" t="s">
        <v>378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382</v>
      </c>
      <c r="B13" s="1" t="s">
        <v>383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384</v>
      </c>
      <c r="B14" s="1" t="s">
        <v>385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386</v>
      </c>
      <c r="B15" s="1" t="s">
        <v>383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387</v>
      </c>
      <c r="B16" s="1" t="s">
        <v>388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389</v>
      </c>
      <c r="B17" s="1">
        <v>76.0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390</v>
      </c>
      <c r="B18" s="1" t="s">
        <v>391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392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393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394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395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396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397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398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399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400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401</v>
      </c>
      <c r="B28" s="1">
        <v>4.73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402</v>
      </c>
      <c r="B29" s="1">
        <v>4.69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403</v>
      </c>
      <c r="B30" s="1">
        <v>4.31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404</v>
      </c>
      <c r="B31" s="1">
        <v>4.78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405</v>
      </c>
      <c r="B32" s="1">
        <v>4.73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406</v>
      </c>
      <c r="B33" s="1">
        <v>4.69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407</v>
      </c>
      <c r="B34" s="1">
        <v>4.31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408</v>
      </c>
      <c r="B35" s="1">
        <v>4.78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409</v>
      </c>
      <c r="B36" s="1">
        <v>3.917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410</v>
      </c>
      <c r="B37" s="1">
        <v>-29.966665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411</v>
      </c>
      <c r="B38" s="1">
        <v>1844348.0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412</v>
      </c>
      <c r="B39" s="1">
        <v>1844348.0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413</v>
      </c>
      <c r="B40" s="1">
        <v>5370908.0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414</v>
      </c>
      <c r="B41" s="1">
        <v>1635360.0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415</v>
      </c>
      <c r="B42" s="1">
        <v>1635360.0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416</v>
      </c>
      <c r="B43" s="1">
        <v>4.48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417</v>
      </c>
      <c r="B44" s="1">
        <v>4.53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418</v>
      </c>
      <c r="B45" s="1">
        <v>600.0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419</v>
      </c>
      <c r="B46" s="1">
        <v>1200.0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420</v>
      </c>
      <c r="B47" s="1">
        <v>3.20898464E8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421</v>
      </c>
      <c r="B48" s="1">
        <v>1.76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422</v>
      </c>
      <c r="B49" s="1">
        <v>9.33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423</v>
      </c>
      <c r="B50" s="1">
        <v>139.78368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424</v>
      </c>
      <c r="B51" s="1">
        <v>5.9402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425</v>
      </c>
      <c r="B52" s="1">
        <v>3.979325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426</v>
      </c>
      <c r="B53" s="1" t="s">
        <v>427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428</v>
      </c>
      <c r="B54" s="1">
        <v>4.89926272E8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429</v>
      </c>
      <c r="B55" s="1">
        <v>4.3781977E7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430</v>
      </c>
      <c r="B56" s="1">
        <v>7.1390096E7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431</v>
      </c>
      <c r="B57" s="1">
        <v>1.0804893E7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432</v>
      </c>
      <c r="B58" s="1">
        <v>9574903.0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433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434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435</v>
      </c>
      <c r="B61" s="1">
        <v>0.1579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436</v>
      </c>
      <c r="B62" s="1">
        <v>0.34347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437</v>
      </c>
      <c r="B63" s="1">
        <v>0.31644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438</v>
      </c>
      <c r="B64" s="1">
        <v>2.42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439</v>
      </c>
      <c r="B65" s="1">
        <v>0.19520001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440</v>
      </c>
      <c r="B66" s="1">
        <v>7.1390096E7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441</v>
      </c>
      <c r="B67" s="1">
        <v>0.333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442</v>
      </c>
      <c r="B68" s="1">
        <v>13.498498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443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444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445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446</v>
      </c>
      <c r="B72" s="1">
        <v>-2.704548E7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447</v>
      </c>
      <c r="B73" s="1">
        <v>-0.59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448</v>
      </c>
      <c r="B74" s="1">
        <v>-0.15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449</v>
      </c>
      <c r="B75" s="1">
        <v>213.412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450</v>
      </c>
      <c r="B76" s="1">
        <v>-23.38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451</v>
      </c>
      <c r="B77" s="1">
        <v>1.3768845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452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453</v>
      </c>
      <c r="B79" s="1" t="s">
        <v>454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455</v>
      </c>
      <c r="B80" s="1" t="s">
        <v>456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457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458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459</v>
      </c>
      <c r="B83" s="1" t="s">
        <v>460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461</v>
      </c>
      <c r="B84" s="1" t="s">
        <v>460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462</v>
      </c>
      <c r="B85" s="1">
        <v>1.6680906E9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463</v>
      </c>
      <c r="B86" s="1" t="s">
        <v>464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465</v>
      </c>
      <c r="B87" s="1" t="s">
        <v>466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467</v>
      </c>
      <c r="B88" s="1" t="s">
        <v>468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469</v>
      </c>
      <c r="B89" s="1" t="s">
        <v>470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471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472</v>
      </c>
      <c r="B91" s="1">
        <v>4.495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473</v>
      </c>
      <c r="B92" s="1">
        <v>8.5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474</v>
      </c>
      <c r="B93" s="1">
        <v>4.5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475</v>
      </c>
      <c r="B94" s="1">
        <v>6.5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476</v>
      </c>
      <c r="B95" s="1">
        <v>6.5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477</v>
      </c>
      <c r="B96" s="1" t="s">
        <v>478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479</v>
      </c>
      <c r="B97" s="1">
        <v>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480</v>
      </c>
      <c r="B98" s="1">
        <v>2.8262332E7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481</v>
      </c>
      <c r="B99" s="1">
        <v>0.424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482</v>
      </c>
      <c r="B100" s="1">
        <v>-2.0954916E7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483</v>
      </c>
      <c r="B101" s="1">
        <v>3.135801E7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484</v>
      </c>
      <c r="B102" s="1">
        <v>3.592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485</v>
      </c>
      <c r="B103" s="1">
        <v>4.003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486</v>
      </c>
      <c r="B104" s="1">
        <v>2295679.0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487</v>
      </c>
      <c r="B105" s="1">
        <v>218.344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488</v>
      </c>
      <c r="B106" s="1">
        <v>0.055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489</v>
      </c>
      <c r="B107" s="1">
        <v>-0.39330003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490</v>
      </c>
      <c r="B108" s="1">
        <v>-1.9774499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491</v>
      </c>
      <c r="B109" s="1">
        <v>-7222393.0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492</v>
      </c>
      <c r="B110" s="1">
        <v>-1.0805758E7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493</v>
      </c>
      <c r="B111" s="1">
        <v>0.36541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494</v>
      </c>
      <c r="B112" s="1">
        <v>-7.2947903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495</v>
      </c>
      <c r="B113" s="1" t="s">
        <v>427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496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-4.0</v>
      </c>
      <c r="D3" s="1">
        <v>-1.0</v>
      </c>
      <c r="E3" s="1">
        <f>IF(D3*FORECAST(E2,B3:D3,B2:D2)&gt;0,FORECAST(E2,B3:D3,B2:D2),D3)*$X$1</f>
        <v>-2.666666667</v>
      </c>
      <c r="F3" s="1">
        <f>IF(E3*FORECAST(F2,B3:E3,B2:E2)&gt;0,FORECAST(F2,B3:E3,B2:E2),E3)*$X$1</f>
        <v>-3.166666667</v>
      </c>
      <c r="G3" s="1">
        <f>IF(F3*FORECAST(G2,B3:F3,B2:F2)&gt;0,FORECAST(G2,B3:F3,B2:F2),F3)*$X$1</f>
        <v>-3.666666667</v>
      </c>
      <c r="H3" s="1">
        <f>IF(G3*FORECAST(H2,B3:G3,B2:G2)&gt;0,FORECAST(H2,B3:G3,B2:G2),G3)*$X$1</f>
        <v>-4.166666667</v>
      </c>
      <c r="I3" s="1">
        <f>IF(H3*FORECAST(I2,B3:H3,B2:H2)&gt;0,FORECAST(I2,B3:H3,B2:H2),H3)*$X$1</f>
        <v>-4.666666667</v>
      </c>
      <c r="J3" s="1">
        <f>IF(I3*FORECAST(J2,B3:I3,B2:I2)&gt;0,FORECAST(J2,B3:I3,B2:I2),I3)*$X$1</f>
        <v>-5.166666667</v>
      </c>
      <c r="K3" s="1">
        <f>IF(J3*FORECAST(K2,B3:J3,B2:J2)&gt;0,FORECAST(K2,B3:J3,B2:J2),J3)*$X$1</f>
        <v>-5.666666667</v>
      </c>
      <c r="L3" s="5">
        <f>IF(K3*FORECAST(L2,B3:K3,B2:K2)&gt;0,FORECAST(L2,B3:K3,B2:K2),K3)*$X$1</f>
        <v>-6.166666667</v>
      </c>
      <c r="M3" s="5">
        <f>IF(L3*FORECAST(M2,B3:L3,B2:L2)&gt;0,FORECAST(M2,B3:L3,B2:L2),L3)*$X$1</f>
        <v>-6.666666667</v>
      </c>
      <c r="N3" s="5">
        <f>IF(M3*FORECAST(N2,B3:M3,B2:M2)&gt;0,FORECAST(N2,B3:M3,B2:M2),M3)*$X$1</f>
        <v>-7.166666667</v>
      </c>
      <c r="O3" s="5">
        <f>IF(N3*FORECAST(O2,B3:N3,B2:N2)&gt;0,FORECAST(O2,B3:N3,B2:N2),N3)*$X$1</f>
        <v>-7.666666667</v>
      </c>
      <c r="P3" s="5">
        <f>IF(O3*FORECAST(P2,B3:O3,B2:O2)&gt;0,FORECAST(P2,B3:O3,B2:O2),O3)*$X$1</f>
        <v>-8.166666667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-2.0</v>
      </c>
      <c r="C4" s="1">
        <v>-1.0</v>
      </c>
      <c r="D4" s="1">
        <v>-5.0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497</v>
      </c>
      <c r="B5" s="1">
        <v>16.0</v>
      </c>
      <c r="C5" s="1">
        <v>26.0</v>
      </c>
      <c r="D5" s="1">
        <v>33.0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498</v>
      </c>
      <c r="L7" s="1">
        <f>IF(P3*FORECAST(P2,B3:P3,B2:P2)&gt;0,FORECAST(P2,B3:P3,B2:P2),O3)*$X$1 * (1+0.02)/(0.0818-0.02)</f>
        <v>-134.789644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499</v>
      </c>
      <c r="L8" s="6">
        <f t="array" ref="L8">NPV(0.0818,F3:P3)</f>
        <v>-37.35538388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500</v>
      </c>
      <c r="L9" s="6">
        <f t="array" ref="L9">NPV(0.0818,F16:P16)</f>
        <v>-56.75965907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501</v>
      </c>
      <c r="L10" s="6">
        <f>L8 + L9</f>
        <v>-94.11504295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502</v>
      </c>
      <c r="L12" s="6">
        <f>L10 - L11</f>
        <v>-89.11504295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503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-2.700455847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(1+0.02)/(0.0818-0.02)</f>
        <v>-134.789644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-7.0</v>
      </c>
      <c r="C3" s="1">
        <v>-4.0</v>
      </c>
      <c r="D3" s="1">
        <v>-16.0</v>
      </c>
      <c r="E3" s="1">
        <f>IF(D3*FORECAST(E2,B3:D3,B2:D2)&gt;0,FORECAST(E2,B3:D3,B2:D2),D3)*$X$1</f>
        <v>-18</v>
      </c>
      <c r="F3" s="1">
        <f>IF(E3*FORECAST(F2,B3:E3,B2:E2)&gt;0,FORECAST(F2,B3:E3,B2:E2),E3)*$X$1</f>
        <v>-22.5</v>
      </c>
      <c r="G3" s="1">
        <f>IF(F3*FORECAST(G2,B3:F3,B2:F2)&gt;0,FORECAST(G2,B3:F3,B2:F2),F3)*$X$1</f>
        <v>-27</v>
      </c>
      <c r="H3" s="1">
        <f>IF(G3*FORECAST(H2,B3:G3,B2:G2)&gt;0,FORECAST(H2,B3:G3,B2:G2),G3)*$X$1</f>
        <v>-31.5</v>
      </c>
      <c r="I3" s="1">
        <f>IF(H3*FORECAST(I2,B3:H3,B2:H2)&gt;0,FORECAST(I2,B3:H3,B2:H2),H3)*$X$1</f>
        <v>-36</v>
      </c>
      <c r="J3" s="1">
        <f>IF(I3*FORECAST(J2,B3:I3,B2:I2)&gt;0,FORECAST(J2,B3:I3,B2:I2),I3)*$X$1</f>
        <v>-40.5</v>
      </c>
      <c r="K3" s="1">
        <f>IF(J3*FORECAST(K2,B3:J3,B2:J2)&gt;0,FORECAST(K2,B3:J3,B2:J2),J3)*$X$1</f>
        <v>-45</v>
      </c>
      <c r="L3" s="5">
        <f>IF(K3*FORECAST(L2,B3:K3,B2:K2)&gt;0,FORECAST(L2,B3:K3,B2:K2),K3)*$X$1</f>
        <v>-49.5</v>
      </c>
      <c r="M3" s="5">
        <f>IF(L3*FORECAST(M2,B3:L3,B2:L2)&gt;0,FORECAST(M2,B3:L3,B2:L2),L3)*$X$1</f>
        <v>-54</v>
      </c>
      <c r="N3" s="5">
        <f>IF(M3*FORECAST(N2,B3:M3,B2:M2)&gt;0,FORECAST(N2,B3:M3,B2:M2),M3)*$X$1</f>
        <v>-58.5</v>
      </c>
      <c r="O3" s="5">
        <f>IF(N3*FORECAST(O2,B3:N3,B2:N2)&gt;0,FORECAST(O2,B3:N3,B2:N2),N3)*$X$1</f>
        <v>-63</v>
      </c>
      <c r="P3" s="5">
        <f>IF(O3*FORECAST(P2,B3:O3,B2:O2)&gt;0,FORECAST(P2,B3:O3,B2:O2),O3)*$X$1</f>
        <v>-67.5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-2.0</v>
      </c>
      <c r="C4" s="1">
        <v>-1.0</v>
      </c>
      <c r="D4" s="1">
        <v>-5.0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497</v>
      </c>
      <c r="B5" s="1">
        <v>16.0</v>
      </c>
      <c r="C5" s="1">
        <v>26.0</v>
      </c>
      <c r="D5" s="1">
        <v>33.0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498</v>
      </c>
      <c r="L7" s="1">
        <f>IF(P3*FORECAST(P2,B3:P3,B2:P2)&gt;0,FORECAST(P2,B3:P3,B2:P2),O3)*$X$1 * (1+0.02)/(0.0818-0.02)</f>
        <v>-1114.07767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499</v>
      </c>
      <c r="L8" s="6">
        <f t="array" ref="L8">NPV(0.0818,F3:P3)</f>
        <v>-293.7362108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500</v>
      </c>
      <c r="L9" s="6">
        <f t="array" ref="L9">NPV(0.0818,F16:P16)</f>
        <v>-469.1359576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501</v>
      </c>
      <c r="L10" s="6">
        <f>L8 + L9</f>
        <v>-762.8721684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502</v>
      </c>
      <c r="L12" s="6">
        <f>L10 - L11</f>
        <v>-757.8721684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503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-22.96582328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(1+0.02)/(0.0818-0.02)</f>
        <v>-1114.07767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