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<sst xmlns="http://schemas.openxmlformats.org/spreadsheetml/2006/main" count="954" uniqueCount="811">
  <si>
    <t>ticker</t>
  </si>
  <si>
    <t>ARQQ</t>
  </si>
  <si>
    <t>nombre</t>
  </si>
  <si>
    <t>ARQIT QUANTUM INC</t>
  </si>
  <si>
    <t>empresa</t>
  </si>
  <si>
    <t>Software</t>
  </si>
  <si>
    <t>Open</t>
  </si>
  <si>
    <t>Target Price</t>
  </si>
  <si>
    <t>Upside</t>
  </si>
  <si>
    <t>-44.25%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</si>
  <si>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</si>
  <si>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</si>
  <si>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</si>
  <si>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</si>
  <si>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</si>
  <si>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</si>
  <si>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</si>
  <si>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</si>
  <si>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</si>
  <si>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</si>
  <si>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</si>
  <si>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</si>
  <si>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</si>
  <si>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</si>
  <si>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</si>
  <si>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</si>
  <si>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</si>
  <si>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</si>
  <si>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</si>
  <si>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</si>
  <si>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</si>
  <si>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Cash from Operations</t>
  </si>
  <si>
    <t>Capital Expenditure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</si>
  <si>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</si>
  <si>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</si>
  <si>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</si>
  <si>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</si>
  <si>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</si>
  <si>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</si>
  <si>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</si>
  <si>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</si>
  <si>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</si>
  <si>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</si>
  <si>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</si>
  <si>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</si>
  <si>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</si>
  <si>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</si>
  <si>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</si>
  <si>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</si>
  <si>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</si>
  <si>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</si>
  <si>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</si>
  <si>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</si>
  <si>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</si>
  <si>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</si>
  <si>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</si>
  <si>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</si>
  <si>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</si>
  <si>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</si>
  <si>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</si>
  <si>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</si>
  <si>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</si>
  <si>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</si>
  <si>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</si>
  <si>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</si>
  <si>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</si>
  <si>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</si>
  <si>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</si>
  <si>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</si>
  <si>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</si>
  <si>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</si>
  <si>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</si>
  <si>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</si>
  <si>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</si>
  <si>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</si>
  <si>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</si>
  <si>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</si>
  <si>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</si>
  <si>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</si>
  <si>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</si>
  <si>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</si>
  <si>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</si>
  <si>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</si>
  <si>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</si>
  <si>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</si>
  <si>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</si>
  <si>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</si>
  <si>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</si>
  <si>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</si>
  <si>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</si>
  <si>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</si>
  <si>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</si>
  <si>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</si>
  <si>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</si>
  <si>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</si>
  <si>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</si>
  <si>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20.81</t>
  </si>
  <si>
    <t>0.56</t>
  </si>
  <si>
    <t>-7.69</t>
  </si>
  <si>
    <t>16.11</t>
  </si>
  <si>
    <t>10.19</t>
  </si>
  <si>
    <t>1.02</t>
  </si>
  <si>
    <t>Tangible Book Value</t>
  </si>
  <si>
    <t>Tangible Book Value Per Share</t>
  </si>
  <si>
    <t>9.67</t>
  </si>
  <si>
    <t>0.87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</si>
  <si>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</si>
  <si>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</si>
  <si>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</si>
  <si>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</si>
  <si>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</si>
  <si>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</si>
  <si>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</si>
  <si>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</si>
  <si>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</si>
  <si>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</si>
  <si>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</si>
  <si>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</si>
  <si>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</si>
  <si>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</si>
  <si>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</si>
  <si>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</si>
  <si>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</si>
  <si>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</si>
  <si>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</si>
  <si>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</si>
  <si>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</si>
  <si>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</si>
  <si>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</si>
  <si>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</si>
  <si>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</si>
  <si>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</si>
  <si>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</si>
  <si>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</si>
  <si>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</si>
  <si>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</si>
  <si>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</si>
  <si>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</si>
  <si>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</si>
  <si>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</si>
  <si>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</si>
  <si>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</si>
  <si>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</si>
  <si>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</si>
  <si>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</si>
  <si>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21.11</t>
  </si>
  <si>
    <t>-8.66</t>
  </si>
  <si>
    <t>-99.42</t>
  </si>
  <si>
    <t>13.43</t>
  </si>
  <si>
    <t>-14.05</t>
  </si>
  <si>
    <t>-4.74</t>
  </si>
  <si>
    <t>Basic EPS - Continuing Operations</t>
  </si>
  <si>
    <t>Basic Weighted Average Shares Outstanding</t>
  </si>
  <si>
    <t>Net EPS - Diluted</t>
  </si>
  <si>
    <t>13.34</t>
  </si>
  <si>
    <t>-14.06</t>
  </si>
  <si>
    <t>Diluted EPS - Continuing Operations</t>
  </si>
  <si>
    <t>Diluted Weighted Average Shares Outstanding</t>
  </si>
  <si>
    <t>Normalized Basic EPS</t>
  </si>
  <si>
    <t>9.97</t>
  </si>
  <si>
    <t>-10.82</t>
  </si>
  <si>
    <t>8.39</t>
  </si>
  <si>
    <t>-6.72</t>
  </si>
  <si>
    <t>-2.72</t>
  </si>
  <si>
    <t>Normalized Diluted EPS</t>
  </si>
  <si>
    <t>8.34</t>
  </si>
  <si>
    <t>EBITDA</t>
  </si>
  <si>
    <t>EBITA</t>
  </si>
  <si>
    <t>EBIT</t>
  </si>
  <si>
    <t>EBITDAR</t>
  </si>
  <si>
    <t>Effective Tax Rate - (Ratio)</t>
  </si>
  <si>
    <t>-32.37</t>
  </si>
  <si>
    <t>50.01</t>
  </si>
  <si>
    <t>0.19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</si>
  <si>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</si>
  <si>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</si>
  <si>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</si>
  <si>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</si>
  <si>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</si>
  <si>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</si>
  <si>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</si>
  <si>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</si>
  <si>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</si>
  <si>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</si>
  <si>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</si>
  <si>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</si>
  <si>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</si>
  <si>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</si>
  <si>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-18.57</t>
  </si>
  <si>
    <t>-14.11</t>
  </si>
  <si>
    <t>-27.04</t>
  </si>
  <si>
    <t>-42.29</t>
  </si>
  <si>
    <t>-34.55</t>
  </si>
  <si>
    <t>Return on Total Capital</t>
  </si>
  <si>
    <t>-31.28</t>
  </si>
  <si>
    <t>63.24</t>
  </si>
  <si>
    <t>-122.28</t>
  </si>
  <si>
    <t>-58.58</t>
  </si>
  <si>
    <t>-49.74</t>
  </si>
  <si>
    <t>Return On Equity %</t>
  </si>
  <si>
    <t>-49.75</t>
  </si>
  <si>
    <t>291.07</t>
  </si>
  <si>
    <t>-101.8</t>
  </si>
  <si>
    <t>-61.11</t>
  </si>
  <si>
    <t>Return on Common Equity</t>
  </si>
  <si>
    <t>Margin Analysis</t>
  </si>
  <si>
    <t>Gross Profit Margin %</t>
  </si>
  <si>
    <t>89.55</t>
  </si>
  <si>
    <t>-257.66</t>
  </si>
  <si>
    <t>SG&amp;A Margin</t>
  </si>
  <si>
    <t>784.41</t>
  </si>
  <si>
    <t>EBITDA Margin %</t>
  </si>
  <si>
    <t>-707.67</t>
  </si>
  <si>
    <t>EBITA Margin %</t>
  </si>
  <si>
    <t>-712.78</t>
  </si>
  <si>
    <t>EBIT Margin %</t>
  </si>
  <si>
    <t>Income From Continuing Operations Margin %</t>
  </si>
  <si>
    <t>902.32</t>
  </si>
  <si>
    <t>Net Income Margin %</t>
  </si>
  <si>
    <t>Net Avail. For Common Margin %</t>
  </si>
  <si>
    <t>Normalized Net Income Margin</t>
  </si>
  <si>
    <t>563.95</t>
  </si>
  <si>
    <t>Levered Free Cash Flow Margin</t>
  </si>
  <si>
    <t>-433.87</t>
  </si>
  <si>
    <t>668.26</t>
  </si>
  <si>
    <t>Unlevered Free Cash Flow Margin</t>
  </si>
  <si>
    <t>-431.96</t>
  </si>
  <si>
    <t>715.83</t>
  </si>
  <si>
    <t>Asset Turnover</t>
  </si>
  <si>
    <t>0.06</t>
  </si>
  <si>
    <t>0.01</t>
  </si>
  <si>
    <t>Fixed Assets Turnover</t>
  </si>
  <si>
    <t>0.42</t>
  </si>
  <si>
    <t>1.69</t>
  </si>
  <si>
    <t>0.08</t>
  </si>
  <si>
    <t>Receivables Turnover (Average Receivables)</t>
  </si>
  <si>
    <t>2.41</t>
  </si>
  <si>
    <t>0.18</t>
  </si>
  <si>
    <t>0.34</t>
  </si>
  <si>
    <t>Short Term Liquidity</t>
  </si>
  <si>
    <t>Current Ratio</t>
  </si>
  <si>
    <t>1.35</t>
  </si>
  <si>
    <t>5.29</t>
  </si>
  <si>
    <t>2.38</t>
  </si>
  <si>
    <t>3.22</t>
  </si>
  <si>
    <t>1.94</t>
  </si>
  <si>
    <t>Quick Ratio</t>
  </si>
  <si>
    <t>0.04</t>
  </si>
  <si>
    <t>5.15</t>
  </si>
  <si>
    <t>2.34</t>
  </si>
  <si>
    <t>1.71</t>
  </si>
  <si>
    <t>1.9</t>
  </si>
  <si>
    <t>Operating Cash Flow to Current Liabilities</t>
  </si>
  <si>
    <t>1.34</t>
  </si>
  <si>
    <t>-0.17</t>
  </si>
  <si>
    <t>-1.41</t>
  </si>
  <si>
    <t>-1.13</t>
  </si>
  <si>
    <t>-1.22</t>
  </si>
  <si>
    <t>-2.8</t>
  </si>
  <si>
    <t>Days Sales Outstanding (Average Receivables)</t>
  </si>
  <si>
    <t>151.35</t>
  </si>
  <si>
    <t>Average Days Payable Outstanding</t>
  </si>
  <si>
    <t>Long Term Solvency</t>
  </si>
  <si>
    <t>Total Debt/Equity</t>
  </si>
  <si>
    <t>249.24</t>
  </si>
  <si>
    <t>586.48</t>
  </si>
  <si>
    <t>12.61</t>
  </si>
  <si>
    <t>8.38</t>
  </si>
  <si>
    <t>Total Debt / Total Capital</t>
  </si>
  <si>
    <t>71.37</t>
  </si>
  <si>
    <t>85.43</t>
  </si>
  <si>
    <t>9.07</t>
  </si>
  <si>
    <t>11.19</t>
  </si>
  <si>
    <t>7.73</t>
  </si>
  <si>
    <t>LT Debt/Equity</t>
  </si>
  <si>
    <t>8.5</t>
  </si>
  <si>
    <t>9.43</t>
  </si>
  <si>
    <t>5.96</t>
  </si>
  <si>
    <t>Long-Term Debt / Total Capital</t>
  </si>
  <si>
    <t>8.37</t>
  </si>
  <si>
    <t>5.5</t>
  </si>
  <si>
    <t>Total Liabilities / Total Assets</t>
  </si>
  <si>
    <t>85.58</t>
  </si>
  <si>
    <t>129.76</t>
  </si>
  <si>
    <t>36.58</t>
  </si>
  <si>
    <t>33.2</t>
  </si>
  <si>
    <t>55.77</t>
  </si>
  <si>
    <t>EBIT / Interest Expense</t>
  </si>
  <si>
    <t>-10.04</t>
  </si>
  <si>
    <t>-7.06</t>
  </si>
  <si>
    <t>-12.88</t>
  </si>
  <si>
    <t>-232.61</t>
  </si>
  <si>
    <t>-266.41</t>
  </si>
  <si>
    <t>-156.78</t>
  </si>
  <si>
    <t>EBITDA / Interest Expense</t>
  </si>
  <si>
    <t>-10.03</t>
  </si>
  <si>
    <t>-7.05</t>
  </si>
  <si>
    <t>-12.83</t>
  </si>
  <si>
    <t>-226.76</t>
  </si>
  <si>
    <t>-257.45</t>
  </si>
  <si>
    <t>-142.21</t>
  </si>
  <si>
    <t>(EBITDA - Capex) / Interest Expense</t>
  </si>
  <si>
    <t>-10.1</t>
  </si>
  <si>
    <t>-7.11</t>
  </si>
  <si>
    <t>-13.04</t>
  </si>
  <si>
    <t>-237.51</t>
  </si>
  <si>
    <t>-259.95</t>
  </si>
  <si>
    <t>-142.24</t>
  </si>
  <si>
    <t>Total Debt / EBITDA</t>
  </si>
  <si>
    <t>-2.87</t>
  </si>
  <si>
    <t>-1.95</t>
  </si>
  <si>
    <t>-0.16</t>
  </si>
  <si>
    <t>-0.11</t>
  </si>
  <si>
    <t>-0.03</t>
  </si>
  <si>
    <t>Net Debt / EBITDA</t>
  </si>
  <si>
    <t>0.81</t>
  </si>
  <si>
    <t>-1.88</t>
  </si>
  <si>
    <t>6.29</t>
  </si>
  <si>
    <t>0.82</t>
  </si>
  <si>
    <t>0.49</t>
  </si>
  <si>
    <t>Total Debt / (EBITDA - Capex)</t>
  </si>
  <si>
    <t>-2.85</t>
  </si>
  <si>
    <t>-1.93</t>
  </si>
  <si>
    <t>-0.15</t>
  </si>
  <si>
    <t>Net Debt / (EBITDA - Capex)</t>
  </si>
  <si>
    <t>0.8</t>
  </si>
  <si>
    <t>-1.86</t>
  </si>
  <si>
    <t>6.19</t>
  </si>
  <si>
    <t>0.78</t>
  </si>
  <si>
    <t>Growth Over Prior Year</t>
  </si>
  <si>
    <t>Total Revenues, 1 Yr. Growth %</t>
  </si>
  <si>
    <t>-91.13</t>
  </si>
  <si>
    <t>-54.22</t>
  </si>
  <si>
    <t>Gross Profit, 1 Yr. Growth %</t>
  </si>
  <si>
    <t>-125.53</t>
  </si>
  <si>
    <t>-3.52</t>
  </si>
  <si>
    <t>EBITDA, 1 Yr. Growth %</t>
  </si>
  <si>
    <t>133.48</t>
  </si>
  <si>
    <t>398.1</t>
  </si>
  <si>
    <t>268.9</t>
  </si>
  <si>
    <t>49.93</t>
  </si>
  <si>
    <t>-46.9</t>
  </si>
  <si>
    <t>EBITA, 1 Yr. Growth %</t>
  </si>
  <si>
    <t>133.81</t>
  </si>
  <si>
    <t>399.13</t>
  </si>
  <si>
    <t>270.15</t>
  </si>
  <si>
    <t>50.62</t>
  </si>
  <si>
    <t>-44.93</t>
  </si>
  <si>
    <t>EBIT, 1 Yr. Growth %</t>
  </si>
  <si>
    <t>50.63</t>
  </si>
  <si>
    <t>-44.79</t>
  </si>
  <si>
    <t>Earnings From Cont. Operations, 1 Yr. Growth %</t>
  </si>
  <si>
    <t>-141.02</t>
  </si>
  <si>
    <t>-123.95</t>
  </si>
  <si>
    <t>-238.38</t>
  </si>
  <si>
    <t>-45.47</t>
  </si>
  <si>
    <t>Net Income, 1 Yr. Growth %</t>
  </si>
  <si>
    <t>Normalized Net Income, 1 Yr. Growth %</t>
  </si>
  <si>
    <t>-208.6</t>
  </si>
  <si>
    <t>-157.24</t>
  </si>
  <si>
    <t>-205.79</t>
  </si>
  <si>
    <t>-50.19</t>
  </si>
  <si>
    <t>Diluted EPS Before Extra, 1 Yr. Growth %</t>
  </si>
  <si>
    <t>-113.42</t>
  </si>
  <si>
    <t>-228.36</t>
  </si>
  <si>
    <t>-43.33</t>
  </si>
  <si>
    <t>Accounts Receivable, 1 Yr. Growth %</t>
  </si>
  <si>
    <t>-78.51</t>
  </si>
  <si>
    <t>Net Property, Plant and Equip., 1 Yr. Growth %</t>
  </si>
  <si>
    <t>403.57</t>
  </si>
  <si>
    <t>642.69</t>
  </si>
  <si>
    <t>-2.89</t>
  </si>
  <si>
    <t>-86.7</t>
  </si>
  <si>
    <t>Total Assets, 1 Yr. Growth %</t>
  </si>
  <si>
    <t>-2.97</t>
  </si>
  <si>
    <t>8.92</t>
  </si>
  <si>
    <t>-19.45</t>
  </si>
  <si>
    <t>-73.22</t>
  </si>
  <si>
    <t>Tangible Book Value, 1 Yr. Growth %</t>
  </si>
  <si>
    <t>-32.71</t>
  </si>
  <si>
    <t>-332.13</t>
  </si>
  <si>
    <t>-18.94</t>
  </si>
  <si>
    <t>-84.07</t>
  </si>
  <si>
    <t>Common Equity, 1 Yr. Growth %</t>
  </si>
  <si>
    <t>-15.15</t>
  </si>
  <si>
    <t>-82.27</t>
  </si>
  <si>
    <t>Cash From Operations, 1 Yr. Growth %</t>
  </si>
  <si>
    <t>-124.97</t>
  </si>
  <si>
    <t>11.99</t>
  </si>
  <si>
    <t>22.85</t>
  </si>
  <si>
    <t>3.96</t>
  </si>
  <si>
    <t>Capital Expenditures, 1 Yr. Growth %</t>
  </si>
  <si>
    <t>250.49</t>
  </si>
  <si>
    <t>746.4</t>
  </si>
  <si>
    <t>965.47</t>
  </si>
  <si>
    <t>-70.03</t>
  </si>
  <si>
    <t>-99.16</t>
  </si>
  <si>
    <t>Levered Free Cash Flow, 1 Yr. Growth %</t>
  </si>
  <si>
    <t>-6.29</t>
  </si>
  <si>
    <t>362.28</t>
  </si>
  <si>
    <t>149.01</t>
  </si>
  <si>
    <t>-102.75</t>
  </si>
  <si>
    <t>Unlevered Free Cash Flow, 1 Yr. Growth %</t>
  </si>
  <si>
    <t>-12.65</t>
  </si>
  <si>
    <t>411.12</t>
  </si>
  <si>
    <t>149.54</t>
  </si>
  <si>
    <t>-102.95</t>
  </si>
  <si>
    <t>Compound Annual Growth Rate Over Two Years</t>
  </si>
  <si>
    <t>Total Revenues, 2 Yr. CAGR %</t>
  </si>
  <si>
    <t>265.15</t>
  </si>
  <si>
    <t>-79.84</t>
  </si>
  <si>
    <t>Gross Profit, 2 Yr. CAGR %</t>
  </si>
  <si>
    <t>537.31</t>
  </si>
  <si>
    <t>244.43</t>
  </si>
  <si>
    <t>-50.37</t>
  </si>
  <si>
    <t>EBITDA, 2 Yr. CAGR %</t>
  </si>
  <si>
    <t>254.13</t>
  </si>
  <si>
    <t>328.62</t>
  </si>
  <si>
    <t>132.45</t>
  </si>
  <si>
    <t>-17.77</t>
  </si>
  <si>
    <t>EBITA, 2 Yr. CAGR %</t>
  </si>
  <si>
    <t>254.74</t>
  </si>
  <si>
    <t>329.78</t>
  </si>
  <si>
    <t>133.4</t>
  </si>
  <si>
    <t>-16.68</t>
  </si>
  <si>
    <t>EBIT, 2 Yr. CAGR %</t>
  </si>
  <si>
    <t>133.41</t>
  </si>
  <si>
    <t>-16.57</t>
  </si>
  <si>
    <t>Earnings From Cont. Operations, 2 Yr. CAGR %</t>
  </si>
  <si>
    <t>970.37</t>
  </si>
  <si>
    <t>-47.85</t>
  </si>
  <si>
    <t>Net Income, 2 Yr. CAGR %</t>
  </si>
  <si>
    <t>Normalized Net Income, 2 Yr. CAGR %</t>
  </si>
  <si>
    <t>942.93</t>
  </si>
  <si>
    <t>656.53</t>
  </si>
  <si>
    <t>-29.5</t>
  </si>
  <si>
    <t>-35.82</t>
  </si>
  <si>
    <t>Diluted EPS Before Extra, 2 Yr. CAGR %</t>
  </si>
  <si>
    <t>646.21</t>
  </si>
  <si>
    <t>-62.4</t>
  </si>
  <si>
    <t>-34.22</t>
  </si>
  <si>
    <t>Accounts Receivable, 2 Yr. CAGR %</t>
  </si>
  <si>
    <t>372.58</t>
  </si>
  <si>
    <t>-71.8</t>
  </si>
  <si>
    <t>Net Property, Plant and Equip., 2 Yr. CAGR %</t>
  </si>
  <si>
    <t>525.4</t>
  </si>
  <si>
    <t>538.15</t>
  </si>
  <si>
    <t>-64.06</t>
  </si>
  <si>
    <t>Total Assets, 2 Yr. CAGR %</t>
  </si>
  <si>
    <t>252.05</t>
  </si>
  <si>
    <t>264.74</t>
  </si>
  <si>
    <t>-6.33</t>
  </si>
  <si>
    <t>-53.56</t>
  </si>
  <si>
    <t>Tangible Book Value, 2 Yr. CAGR %</t>
  </si>
  <si>
    <t>405.75</t>
  </si>
  <si>
    <t>818.57</t>
  </si>
  <si>
    <t>36.36</t>
  </si>
  <si>
    <t>-64.07</t>
  </si>
  <si>
    <t>Common Equity, 2 Yr. CAGR %</t>
  </si>
  <si>
    <t>40.34</t>
  </si>
  <si>
    <t>-61.21</t>
  </si>
  <si>
    <t>Cash From Operations, 2 Yr. CAGR %</t>
  </si>
  <si>
    <t>116.91</t>
  </si>
  <si>
    <t>349.02</t>
  </si>
  <si>
    <t>16.86</t>
  </si>
  <si>
    <t>13.01</t>
  </si>
  <si>
    <t>Capital Expenditures, 2 Yr. CAGR %</t>
  </si>
  <si>
    <t>456.99</t>
  </si>
  <si>
    <t>855.95</t>
  </si>
  <si>
    <t>78.68</t>
  </si>
  <si>
    <t>-94.98</t>
  </si>
  <si>
    <t>Levered Free Cash Flow, 2 Yr. CAGR %</t>
  </si>
  <si>
    <t>108.14</t>
  </si>
  <si>
    <t>241.65</t>
  </si>
  <si>
    <t>-75.16</t>
  </si>
  <si>
    <t>Unlevered Free Cash Flow, 2 Yr. CAGR %</t>
  </si>
  <si>
    <t>111.3</t>
  </si>
  <si>
    <t>259.63</t>
  </si>
  <si>
    <t>-74.23</t>
  </si>
  <si>
    <t>Compound Annual Growth Rate Over Three Years</t>
  </si>
  <si>
    <t>Total Revenues, 3 Yr. CAGR %</t>
  </si>
  <si>
    <t>82.76</t>
  </si>
  <si>
    <t>Gross Profit, 3 Yr. CAGR %</t>
  </si>
  <si>
    <t>118.08</t>
  </si>
  <si>
    <t>125.36</t>
  </si>
  <si>
    <t>EBITDA, 3 Yr. CAGR %</t>
  </si>
  <si>
    <t>258.98</t>
  </si>
  <si>
    <t>199.67</t>
  </si>
  <si>
    <t>33.81</t>
  </si>
  <si>
    <t>EBITA, 3 Yr. CAGR %</t>
  </si>
  <si>
    <t>259.8</t>
  </si>
  <si>
    <t>200.69</t>
  </si>
  <si>
    <t>35.92</t>
  </si>
  <si>
    <t>EBIT, 3 Yr. CAGR %</t>
  </si>
  <si>
    <t>36.03</t>
  </si>
  <si>
    <t>Earnings From Cont. Operations, 3 Yr. CAGR %</t>
  </si>
  <si>
    <t>260.98</t>
  </si>
  <si>
    <t>406.74</t>
  </si>
  <si>
    <t>-55.48</t>
  </si>
  <si>
    <t>Net Income, 3 Yr. CAGR %</t>
  </si>
  <si>
    <t>Normalized Net Income, 3 Yr. CAGR %</t>
  </si>
  <si>
    <t>296.35</t>
  </si>
  <si>
    <t>267.65</t>
  </si>
  <si>
    <t>-42.16</t>
  </si>
  <si>
    <t>Diluted EPS Before Extra, 3 Yr. CAGR %</t>
  </si>
  <si>
    <t>183.82</t>
  </si>
  <si>
    <t>288.54</t>
  </si>
  <si>
    <t>-63.74</t>
  </si>
  <si>
    <t>Accounts Receivable, 3 Yr. CAGR %</t>
  </si>
  <si>
    <t>102.17</t>
  </si>
  <si>
    <t>Net Property, Plant and Equip., 3 Yr. CAGR %</t>
  </si>
  <si>
    <t>569.54</t>
  </si>
  <si>
    <t>75.63</t>
  </si>
  <si>
    <t>Total Assets, 3 Yr. CAGR %</t>
  </si>
  <si>
    <t>138.11</t>
  </si>
  <si>
    <t>120.47</t>
  </si>
  <si>
    <t>-38.3</t>
  </si>
  <si>
    <t>Tangible Book Value, 3 Yr. CAGR %</t>
  </si>
  <si>
    <t>290.13</t>
  </si>
  <si>
    <t>308.14</t>
  </si>
  <si>
    <t>-33.35</t>
  </si>
  <si>
    <t>Common Equity, 3 Yr. CAGR %</t>
  </si>
  <si>
    <t>315.23</t>
  </si>
  <si>
    <t>-29.58</t>
  </si>
  <si>
    <t>Cash From Operations, 3 Yr. CAGR %</t>
  </si>
  <si>
    <t>74.01</t>
  </si>
  <si>
    <t>190.79</t>
  </si>
  <si>
    <t>12.4</t>
  </si>
  <si>
    <t>Capital Expenditures, 3 Yr. CAGR %</t>
  </si>
  <si>
    <t>591.78</t>
  </si>
  <si>
    <t>201.42</t>
  </si>
  <si>
    <t>-70.04</t>
  </si>
  <si>
    <t>Levered Free Cash Flow, 3 Yr. CAGR %</t>
  </si>
  <si>
    <t>121.98</t>
  </si>
  <si>
    <t>-33.86</t>
  </si>
  <si>
    <t>Unlevered Free Cash Flow, 3 Yr. CAGR %</t>
  </si>
  <si>
    <t>124.39</t>
  </si>
  <si>
    <t>-29.92</t>
  </si>
  <si>
    <t>Compound Annual Growth Rate Over Five Years</t>
  </si>
  <si>
    <t>EBITDA, 5 Yr. CAGR %</t>
  </si>
  <si>
    <t>97.49</t>
  </si>
  <si>
    <t>EBITA, 5 Yr. CAGR %</t>
  </si>
  <si>
    <t>99.49</t>
  </si>
  <si>
    <t>EBIT, 5 Yr. CAGR %</t>
  </si>
  <si>
    <t>99.59</t>
  </si>
  <si>
    <t>Earnings From Cont. Operations, 5 Yr. CAGR %</t>
  </si>
  <si>
    <t>76.92</t>
  </si>
  <si>
    <t>Net Income, 5 Yr. CAGR %</t>
  </si>
  <si>
    <t>Normalized Net Income, 5 Yr. CAGR %</t>
  </si>
  <si>
    <t>83.93</t>
  </si>
  <si>
    <t>Diluted EPS Before Extra, 5 Yr. CAGR %</t>
  </si>
  <si>
    <t>52.02</t>
  </si>
  <si>
    <t>Net Property, Plant and Equip., 5 Yr. CAGR %</t>
  </si>
  <si>
    <t>191.93</t>
  </si>
  <si>
    <t>Total Assets, 5 Yr. CAGR %</t>
  </si>
  <si>
    <t>23.83</t>
  </si>
  <si>
    <t>Tangible Book Value, 5 Yr. CAGR %</t>
  </si>
  <si>
    <t>50.1</t>
  </si>
  <si>
    <t>Common Equity, 5 Yr. CAGR %</t>
  </si>
  <si>
    <t>54.95</t>
  </si>
  <si>
    <t>Cash From Operations, 5 Yr. CAGR %</t>
  </si>
  <si>
    <t>46.2</t>
  </si>
  <si>
    <t>Capital Expenditures, 5 Yr. CAGR %</t>
  </si>
  <si>
    <t>2021</t>
  </si>
  <si>
    <t>2022</t>
  </si>
  <si>
    <t>2023</t>
  </si>
  <si>
    <t>2024</t>
  </si>
  <si>
    <t>2025</t>
  </si>
  <si>
    <t>Capitalization
                                    1</t>
  </si>
  <si>
    <t>2,209</t>
  </si>
  <si>
    <t>686.4</t>
  </si>
  <si>
    <t>97.31</t>
  </si>
  <si>
    <t>38.89</t>
  </si>
  <si>
    <t>485.7</t>
  </si>
  <si>
    <t>Change</t>
  </si>
  <si>
    <t>-</t>
  </si>
  <si>
    <t>-68.93%</t>
  </si>
  <si>
    <t>-85.82%</t>
  </si>
  <si>
    <t>-60.04%</t>
  </si>
  <si>
    <t>1,148.85%</t>
  </si>
  <si>
    <t>Enterprise Value (EV)
                                    1</t>
  </si>
  <si>
    <t>645.3</t>
  </si>
  <si>
    <t>52.86</t>
  </si>
  <si>
    <t>20.18</t>
  </si>
  <si>
    <t>474.2</t>
  </si>
  <si>
    <t>-70.79%</t>
  </si>
  <si>
    <t>-91.81%</t>
  </si>
  <si>
    <t>-61.81%</t>
  </si>
  <si>
    <t>2,249.26%</t>
  </si>
  <si>
    <t>P/E ratio</t>
  </si>
  <si>
    <t>-5.05x</t>
  </si>
  <si>
    <t>10.5x</t>
  </si>
  <si>
    <t>-1.11x</t>
  </si>
  <si>
    <t>-0.53x</t>
  </si>
  <si>
    <t>-27.9x</t>
  </si>
  <si>
    <t>PBR</t>
  </si>
  <si>
    <t>8.68x</t>
  </si>
  <si>
    <t>PEG</t>
  </si>
  <si>
    <t>-0x</t>
  </si>
  <si>
    <t>0x</t>
  </si>
  <si>
    <t>0.3x</t>
  </si>
  <si>
    <t>Capitalization / Revenue</t>
  </si>
  <si>
    <t>95.2x</t>
  </si>
  <si>
    <t>140x</t>
  </si>
  <si>
    <t>133x</t>
  </si>
  <si>
    <t>88.1x</t>
  </si>
  <si>
    <t>EV / Revenue</t>
  </si>
  <si>
    <t>89.5x</t>
  </si>
  <si>
    <t>76.3x</t>
  </si>
  <si>
    <t>68.9x</t>
  </si>
  <si>
    <t>86x</t>
  </si>
  <si>
    <t>EV / EBITDA</t>
  </si>
  <si>
    <t>-12.7x</t>
  </si>
  <si>
    <t>-1.02x</t>
  </si>
  <si>
    <t>-1.07x</t>
  </si>
  <si>
    <t>-25.2x</t>
  </si>
  <si>
    <t>EV / EBIT</t>
  </si>
  <si>
    <t>-12.4x</t>
  </si>
  <si>
    <t>-0.97x</t>
  </si>
  <si>
    <t>-0.9x</t>
  </si>
  <si>
    <t>EV / FCF</t>
  </si>
  <si>
    <t>-12,566,772x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</si>
  <si>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</si>
  <si>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</si>
  <si>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</si>
  <si>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</si>
  <si>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</si>
  <si>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-13.38</t>
  </si>
  <si>
    <t>-10.79</t>
  </si>
  <si>
    <t>-1.39</t>
  </si>
  <si>
    <t>Distribution rate</t>
  </si>
  <si>
    <t>Net sales
                                    1</t>
  </si>
  <si>
    <t>7.212</t>
  </si>
  <si>
    <t>0.693</t>
  </si>
  <si>
    <t>0.293</t>
  </si>
  <si>
    <t>5.512</t>
  </si>
  <si>
    <t>EBITDA
                                    1</t>
  </si>
  <si>
    <t>-50.81</t>
  </si>
  <si>
    <t>-51.87</t>
  </si>
  <si>
    <t>-18.92</t>
  </si>
  <si>
    <t>-18.81</t>
  </si>
  <si>
    <t>EBIT
                                    1</t>
  </si>
  <si>
    <t>-52.1</t>
  </si>
  <si>
    <t>-54.51</t>
  </si>
  <si>
    <t>-22.48</t>
  </si>
  <si>
    <t>Net income
                                    1</t>
  </si>
  <si>
    <t>-271.7</t>
  </si>
  <si>
    <t>65.08</t>
  </si>
  <si>
    <t>-70.39</t>
  </si>
  <si>
    <t>-54.58</t>
  </si>
  <si>
    <t>-19.14</t>
  </si>
  <si>
    <t>Net Debt
                                    1</t>
  </si>
  <si>
    <t>-41.13</t>
  </si>
  <si>
    <t>-44.46</t>
  </si>
  <si>
    <t>-18.7</t>
  </si>
  <si>
    <t>-11.5</t>
  </si>
  <si>
    <t>Reference price
                                    2</t>
  </si>
  <si>
    <t>501.75</t>
  </si>
  <si>
    <t>140.75</t>
  </si>
  <si>
    <t>14.88</t>
  </si>
  <si>
    <t>5.70</t>
  </si>
  <si>
    <t>38.84</t>
  </si>
  <si>
    <t>Nbr of stocks (in thousands)</t>
  </si>
  <si>
    <t>4,403</t>
  </si>
  <si>
    <t>4,877</t>
  </si>
  <si>
    <t>6,542</t>
  </si>
  <si>
    <t>6,822</t>
  </si>
  <si>
    <t>12,504</t>
  </si>
  <si>
    <t>Announcement Date</t>
  </si>
  <si>
    <t>12/16/21</t>
  </si>
  <si>
    <t>12/14/22</t>
  </si>
  <si>
    <t>11/21/23</t>
  </si>
  <si>
    <t>12/5/24</t>
  </si>
  <si>
    <t>address1</t>
  </si>
  <si>
    <t>Nova North</t>
  </si>
  <si>
    <t>address2</t>
  </si>
  <si>
    <t>Floor 7 11 Bressenden Place</t>
  </si>
  <si>
    <t>city</t>
  </si>
  <si>
    <t>London</t>
  </si>
  <si>
    <t>zip</t>
  </si>
  <si>
    <t>SW1E 5BY</t>
  </si>
  <si>
    <t>country</t>
  </si>
  <si>
    <t>phone</t>
  </si>
  <si>
    <t>44 20 3917 0155</t>
  </si>
  <si>
    <t>website</t>
  </si>
  <si>
    <t>https://arqit.uk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</si>
  <si>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</si>
  <si>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</si>
  <si>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</si>
  <si>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</si>
  <si>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</si>
  <si>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</si>
  <si>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</si>
  <si>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</si>
  <si>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</si>
  <si>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</si>
  <si>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</si>
  <si>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Arqit Quantum Inc. provides cybersecurity services through satellite and terrestrial platforms in the United Kingdom. It offers QuantumCloud, a Platform as a Service that creates unbreakable software encryption keys. The company also provides maintenance and support, and professional services. Arqit Quantum Inc. is based in London, the United Kingdom.</t>
  </si>
  <si>
    <t>fullTimeEmployees</t>
  </si>
  <si>
    <t>companyOfficers</t>
  </si>
  <si>
    <t>[{'maxAge': 1, 'name': 'Mr. Andrew J. Leaver', 'age': 56, 'title': 'CEO &amp; Director', 'yearBorn': 1967, 'exercisedValue': 0, 'unexercisedValue': 0}, {'maxAge': 1, 'name': 'Dr. Geoffrey  Taylor', 'title': 'Advisor &amp; Co-Founder', 'exercisedValue': 0, 'unexercisedValue': 0}, {'maxAge': 1, 'name': 'Dr. Barry  Childe', 'title': 'Co-Founder &amp; CIO', 'exercisedValue': 0, 'unexercisedValue': 0}, {'maxAge': 1, 'name': 'Mr. Nicholas  Pointon', 'age': 53, 'title': 'CFO &amp; Executive Director', 'yearBorn': 1970, 'exercisedValue': 0, 'unexercisedValue': 0}, {'maxAge': 1, 'name': 'Mr. Patrick  Willcocks', 'age': 55, 'title': 'General Counsel &amp; Corporate Secretary', 'yearBorn': 1968, 'exercisedValue': 0, 'unexercisedValue': 0}, {'maxAge': 1, 'name': 'Mr. Paul  Feenan', 'age': 49, 'title': 'Chief Revenue Officer', 'yearBorn': 1974, 'exercisedValue': 0, 'unexercisedValue': 0}, {'maxAge': 1, 'name': 'Dr. Daniel  Shiu', 'age': 53, 'title': 'Chief Cryptographer', 'yearBorn': 1970, 'exercisedValue': 0, 'unexercisedValue': 0}, {'maxAge': 1, 'name': 'Mr. David  Webb', 'title': 'Chief Software Engineer', 'exercisedValue': 0, 'unexercisedValue': 0}, {'maxAge': 1, 'name': 'Mr. Tracy  Mehr', 'title': 'Chief Financial Strategy Officer', 'exercisedValue': 0, 'unexercisedValue': 0}, {'maxAge': 1, 'name': 'Mr. Scott  Alexander', 'title': 'Chief Product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</si>
  <si>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</si>
  <si>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</si>
  <si>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</si>
  <si>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</si>
  <si>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</si>
  <si>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</si>
  <si>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</si>
  <si>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</si>
  <si>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</si>
  <si>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</si>
  <si>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</si>
  <si>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</si>
  <si>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</si>
  <si>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</si>
  <si>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</si>
  <si>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</si>
  <si>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</si>
  <si>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</si>
  <si>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</si>
  <si>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</si>
  <si>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</si>
  <si>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</si>
  <si>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</si>
  <si>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</si>
  <si>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</si>
  <si>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</si>
  <si>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</si>
  <si>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</si>
  <si>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</si>
  <si>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</si>
  <si>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</si>
  <si>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</si>
  <si>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</si>
  <si>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</si>
  <si>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</si>
  <si>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</si>
  <si>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</si>
  <si>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</si>
  <si>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</si>
  <si>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</si>
  <si>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</si>
  <si>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</si>
  <si>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</si>
  <si>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</si>
  <si>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</si>
  <si>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</si>
  <si>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</si>
  <si>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</si>
  <si>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</si>
  <si>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</si>
  <si>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</si>
  <si>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</si>
  <si>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</si>
  <si>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</si>
  <si>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</si>
  <si>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</si>
  <si>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</si>
  <si>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</si>
  <si>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</si>
  <si>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</si>
  <si>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</si>
  <si>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</si>
  <si>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</si>
  <si>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</si>
  <si>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Arqit Quantum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</si>
  <si>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</si>
  <si>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</si>
  <si>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</si>
  <si>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</si>
  <si>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</si>
  <si>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</si>
  <si>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</si>
  <si>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841252fb-0ae9-3537-ad5a-6fc07e97a3ac</t>
  </si>
  <si>
    <t>messageBoardId</t>
  </si>
  <si>
    <t>finmb_598954721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</si>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</sst>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rqit.uk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38.9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21.68586928125525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4.7540208E8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-19.01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1.25</v>
      </c>
      <c r="C2" s="1">
        <v>-55.0</v>
      </c>
      <c r="D2" s="1">
        <v>-340.0</v>
      </c>
      <c r="E2" s="1">
        <v>81.25</v>
      </c>
      <c r="F2" s="1">
        <v>-91.25</v>
      </c>
      <c r="G2" s="1">
        <v>-28.75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403.75</v>
      </c>
      <c r="C3" s="1">
        <v>0.0</v>
      </c>
      <c r="D3" s="1">
        <v>6.25</v>
      </c>
      <c r="E3" s="1">
        <v>1.25</v>
      </c>
      <c r="F3" s="1">
        <v>2.5</v>
      </c>
      <c r="G3" s="1">
        <v>3.75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11.25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403.75</v>
      </c>
      <c r="C5" s="1">
        <v>0.0</v>
      </c>
      <c r="D5" s="1">
        <v>6.25</v>
      </c>
      <c r="E5" s="1">
        <v>1.25</v>
      </c>
      <c r="F5" s="1">
        <v>2.5</v>
      </c>
      <c r="G5" s="1">
        <v>3.75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10.0</v>
      </c>
      <c r="G6" s="1">
        <v>35.0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-6.25</v>
      </c>
      <c r="G7" s="1">
        <v>-42.5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21.25</v>
      </c>
      <c r="G8" s="1">
        <v>43.75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1.25</v>
      </c>
      <c r="C9" s="1">
        <v>11.25</v>
      </c>
      <c r="D9" s="1">
        <v>20.0</v>
      </c>
      <c r="E9" s="1">
        <v>27.5</v>
      </c>
      <c r="F9" s="1">
        <v>17.5</v>
      </c>
      <c r="G9" s="1">
        <v>-2.5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15.0</v>
      </c>
      <c r="G10" s="1">
        <v>20.0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3.75</v>
      </c>
      <c r="G11" s="1">
        <v>-42.5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-87.5</v>
      </c>
      <c r="C12" s="1">
        <v>56.25</v>
      </c>
      <c r="D12" s="1">
        <v>318.75</v>
      </c>
      <c r="E12" s="1">
        <v>-130.0</v>
      </c>
      <c r="F12" s="1">
        <v>-27.5</v>
      </c>
      <c r="G12" s="1">
        <v>-11.25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-7.5</v>
      </c>
      <c r="C13" s="1">
        <v>-16.25</v>
      </c>
      <c r="D13" s="1">
        <v>-7.5</v>
      </c>
      <c r="E13" s="1">
        <v>-15.0</v>
      </c>
      <c r="F13" s="1">
        <v>26.25</v>
      </c>
      <c r="G13" s="1">
        <v>-1.25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3.75</v>
      </c>
      <c r="C14" s="1">
        <v>-1.25</v>
      </c>
      <c r="D14" s="1">
        <v>-1.25</v>
      </c>
      <c r="E14" s="1">
        <v>0.0</v>
      </c>
      <c r="F14" s="1">
        <v>-8.75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5.0</v>
      </c>
      <c r="C15" s="1">
        <v>-1.25</v>
      </c>
      <c r="D15" s="1">
        <v>-30.0</v>
      </c>
      <c r="E15" s="1">
        <v>-32.5</v>
      </c>
      <c r="F15" s="1">
        <v>-40.0</v>
      </c>
      <c r="G15" s="1">
        <v>-42.5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-2.5</v>
      </c>
      <c r="D16" s="1">
        <v>-27.5</v>
      </c>
      <c r="E16" s="1">
        <v>-2.5</v>
      </c>
      <c r="F16" s="1">
        <v>-88.75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-3.75</v>
      </c>
      <c r="C17" s="1">
        <v>-3.75</v>
      </c>
      <c r="D17" s="1">
        <v>-11.25</v>
      </c>
      <c r="E17" s="1">
        <v>-27.5</v>
      </c>
      <c r="F17" s="1">
        <v>-18.75</v>
      </c>
      <c r="G17" s="1">
        <v>-3.75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5.0</v>
      </c>
      <c r="G18" s="1">
        <v>116.25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-3.75</v>
      </c>
      <c r="C19" s="1">
        <v>-3.75</v>
      </c>
      <c r="D19" s="1">
        <v>-11.25</v>
      </c>
      <c r="E19" s="1">
        <v>-30.0</v>
      </c>
      <c r="F19" s="1">
        <v>-20.0</v>
      </c>
      <c r="G19" s="1">
        <v>-2.5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3.75</v>
      </c>
      <c r="C20" s="1">
        <v>1.25</v>
      </c>
      <c r="D20" s="1">
        <v>23.75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5.0</v>
      </c>
      <c r="C21" s="1">
        <v>1.25</v>
      </c>
      <c r="D21" s="1">
        <v>23.75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-7.5</v>
      </c>
      <c r="E22" s="1">
        <v>-81.25</v>
      </c>
      <c r="F22" s="1">
        <v>-1.25</v>
      </c>
      <c r="G22" s="1">
        <v>-3.75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-7.5</v>
      </c>
      <c r="E23" s="1">
        <v>-81.25</v>
      </c>
      <c r="F23" s="1">
        <v>-1.25</v>
      </c>
      <c r="G23" s="1">
        <v>-3.75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26.25</v>
      </c>
      <c r="F24" s="1">
        <v>56.25</v>
      </c>
      <c r="G24" s="1">
        <v>16.25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133.75</v>
      </c>
      <c r="E25" s="1">
        <v>1.25</v>
      </c>
      <c r="F25" s="1">
        <v>1.25</v>
      </c>
      <c r="G25" s="1">
        <v>1.25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5.0</v>
      </c>
      <c r="C26" s="1">
        <v>1.25</v>
      </c>
      <c r="D26" s="1">
        <v>150.0</v>
      </c>
      <c r="E26" s="1">
        <v>27.5</v>
      </c>
      <c r="F26" s="1">
        <v>55.0</v>
      </c>
      <c r="G26" s="1">
        <v>13.75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-11.25</v>
      </c>
      <c r="F27" s="1">
        <v>-56.25</v>
      </c>
      <c r="G27" s="1">
        <v>-51.25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5.0</v>
      </c>
      <c r="C28" s="1">
        <v>-3.75</v>
      </c>
      <c r="D28" s="1">
        <v>107.5</v>
      </c>
      <c r="E28" s="1">
        <v>-47.5</v>
      </c>
      <c r="F28" s="1">
        <v>-5.0</v>
      </c>
      <c r="G28" s="1">
        <v>-31.25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35.0</v>
      </c>
      <c r="G30" s="1">
        <v>20.0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-80.0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-6.25</v>
      </c>
      <c r="D32" s="1">
        <v>-7.5</v>
      </c>
      <c r="E32" s="1">
        <v>-38.75</v>
      </c>
      <c r="F32" s="1">
        <v>-98.75</v>
      </c>
      <c r="G32" s="1">
        <v>1.25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-6.25</v>
      </c>
      <c r="D33" s="1">
        <v>-7.5</v>
      </c>
      <c r="E33" s="1">
        <v>-38.75</v>
      </c>
      <c r="F33" s="1">
        <v>-97.5</v>
      </c>
      <c r="G33" s="1">
        <v>2.5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88.75</v>
      </c>
      <c r="D34" s="1">
        <v>-13.75</v>
      </c>
      <c r="E34" s="1">
        <v>-1.25</v>
      </c>
      <c r="F34" s="1">
        <v>40.0</v>
      </c>
      <c r="G34" s="1">
        <v>-30.0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5.0</v>
      </c>
      <c r="C35" s="1">
        <v>1.25</v>
      </c>
      <c r="D35" s="1">
        <v>16.25</v>
      </c>
      <c r="E35" s="1">
        <v>-81.25</v>
      </c>
      <c r="F35" s="1">
        <v>-1.25</v>
      </c>
      <c r="G35" s="1">
        <v>-3.75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3.75</v>
      </c>
      <c r="C3" s="1">
        <v>18.75</v>
      </c>
      <c r="D3" s="1">
        <v>107.5</v>
      </c>
      <c r="E3" s="1">
        <v>60.0</v>
      </c>
      <c r="F3" s="1">
        <v>55.0</v>
      </c>
      <c r="G3" s="1">
        <v>22.5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3.75</v>
      </c>
      <c r="C4" s="1">
        <v>18.75</v>
      </c>
      <c r="D4" s="1">
        <v>107.5</v>
      </c>
      <c r="E4" s="1">
        <v>60.0</v>
      </c>
      <c r="F4" s="1">
        <v>55.0</v>
      </c>
      <c r="G4" s="1">
        <v>22.5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0.0</v>
      </c>
      <c r="C5" s="1">
        <v>0.0</v>
      </c>
      <c r="D5" s="1">
        <v>6.25</v>
      </c>
      <c r="E5" s="1">
        <v>6.25</v>
      </c>
      <c r="F5" s="1">
        <v>1.25</v>
      </c>
      <c r="G5" s="1">
        <v>58.75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88.75</v>
      </c>
      <c r="C6" s="1">
        <v>13.75</v>
      </c>
      <c r="D6" s="1">
        <v>106.25</v>
      </c>
      <c r="E6" s="1">
        <v>111.25</v>
      </c>
      <c r="F6" s="1">
        <v>20.0</v>
      </c>
      <c r="G6" s="1">
        <v>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88.75</v>
      </c>
      <c r="C7" s="1">
        <v>13.75</v>
      </c>
      <c r="D7" s="1">
        <v>113.75</v>
      </c>
      <c r="E7" s="1">
        <v>7.5</v>
      </c>
      <c r="F7" s="1">
        <v>1.25</v>
      </c>
      <c r="G7" s="1">
        <v>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1.25</v>
      </c>
      <c r="C8" s="1">
        <v>11.25</v>
      </c>
      <c r="D8" s="1">
        <v>2.5</v>
      </c>
      <c r="E8" s="1">
        <v>107.5</v>
      </c>
      <c r="F8" s="1">
        <v>1.25</v>
      </c>
      <c r="G8" s="1">
        <v>63.75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0.0</v>
      </c>
      <c r="D9" s="1">
        <v>0.0</v>
      </c>
      <c r="E9" s="1">
        <v>0.0</v>
      </c>
      <c r="F9" s="1">
        <v>47.5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5.0</v>
      </c>
      <c r="C10" s="1">
        <v>45.0</v>
      </c>
      <c r="D10" s="1">
        <v>112.5</v>
      </c>
      <c r="E10" s="1">
        <v>70.0</v>
      </c>
      <c r="F10" s="1">
        <v>107.5</v>
      </c>
      <c r="G10" s="1">
        <v>28.75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0.0</v>
      </c>
      <c r="C11" s="1">
        <v>2.5</v>
      </c>
      <c r="D11" s="1">
        <v>31.25</v>
      </c>
      <c r="E11" s="1">
        <v>11.25</v>
      </c>
      <c r="F11" s="1">
        <v>13.75</v>
      </c>
      <c r="G11" s="1">
        <v>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-302.5</v>
      </c>
      <c r="C12" s="1">
        <v>0.0</v>
      </c>
      <c r="D12" s="1">
        <v>-6.25</v>
      </c>
      <c r="E12" s="1">
        <v>-1.25</v>
      </c>
      <c r="F12" s="1">
        <v>-3.75</v>
      </c>
      <c r="G12" s="1">
        <v>-3.75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0.0</v>
      </c>
      <c r="C13" s="1">
        <v>2.5</v>
      </c>
      <c r="D13" s="1">
        <v>23.75</v>
      </c>
      <c r="E13" s="1">
        <v>10.0</v>
      </c>
      <c r="F13" s="1">
        <v>10.0</v>
      </c>
      <c r="G13" s="1">
        <v>1.25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0.0</v>
      </c>
      <c r="C14" s="1">
        <v>2.5</v>
      </c>
      <c r="D14" s="1">
        <v>3.75</v>
      </c>
      <c r="E14" s="1">
        <v>2.5</v>
      </c>
      <c r="F14" s="1">
        <v>3.75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0.0</v>
      </c>
      <c r="C15" s="1">
        <v>0.0</v>
      </c>
      <c r="D15" s="1">
        <v>0.0</v>
      </c>
      <c r="E15" s="1">
        <v>0.0</v>
      </c>
      <c r="F15" s="1">
        <v>3.75</v>
      </c>
      <c r="G15" s="1">
        <v>1.25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0.0</v>
      </c>
      <c r="C16" s="1">
        <v>0.0</v>
      </c>
      <c r="D16" s="1">
        <v>0.0</v>
      </c>
      <c r="E16" s="1">
        <v>121.25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3.75</v>
      </c>
      <c r="C17" s="1">
        <v>7.5</v>
      </c>
      <c r="D17" s="1">
        <v>22.5</v>
      </c>
      <c r="E17" s="1">
        <v>50.0</v>
      </c>
      <c r="F17" s="1">
        <v>6.25</v>
      </c>
      <c r="G17" s="1">
        <v>25.0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6.25</v>
      </c>
      <c r="E18" s="1">
        <v>21.25</v>
      </c>
      <c r="F18" s="1">
        <v>1.25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8.75</v>
      </c>
      <c r="C19" s="1">
        <v>8.75</v>
      </c>
      <c r="D19" s="1">
        <v>142.5</v>
      </c>
      <c r="E19" s="1">
        <v>155.0</v>
      </c>
      <c r="F19" s="1">
        <v>123.75</v>
      </c>
      <c r="G19" s="1">
        <v>32.5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25.0</v>
      </c>
      <c r="C21" s="1">
        <v>23.75</v>
      </c>
      <c r="D21" s="1">
        <v>11.25</v>
      </c>
      <c r="E21" s="1">
        <v>21.25</v>
      </c>
      <c r="F21" s="1">
        <v>13.75</v>
      </c>
      <c r="G21" s="1">
        <v>11.25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1.25</v>
      </c>
      <c r="C22" s="1">
        <v>18.75</v>
      </c>
      <c r="D22" s="1">
        <v>5.0</v>
      </c>
      <c r="E22" s="1">
        <v>3.75</v>
      </c>
      <c r="F22" s="1">
        <v>5.0</v>
      </c>
      <c r="G22" s="1">
        <v>1.25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0.0</v>
      </c>
      <c r="C23" s="1">
        <v>100.0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3.75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0.0</v>
      </c>
      <c r="E25" s="1">
        <v>1.25</v>
      </c>
      <c r="F25" s="1">
        <v>2.5</v>
      </c>
      <c r="G25" s="1">
        <v>35.0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6.25</v>
      </c>
      <c r="C26" s="1">
        <v>31.25</v>
      </c>
      <c r="D26" s="1">
        <v>51.25</v>
      </c>
      <c r="E26" s="1">
        <v>78.75</v>
      </c>
      <c r="F26" s="1">
        <v>1.25</v>
      </c>
      <c r="G26" s="1">
        <v>53.75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1.25</v>
      </c>
      <c r="C27" s="1">
        <v>1.25</v>
      </c>
      <c r="D27" s="1">
        <v>2.5</v>
      </c>
      <c r="E27" s="1">
        <v>27.5</v>
      </c>
      <c r="F27" s="1">
        <v>1.25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0.0</v>
      </c>
      <c r="C28" s="1">
        <v>3.75</v>
      </c>
      <c r="D28" s="1">
        <v>6.25</v>
      </c>
      <c r="E28" s="1">
        <v>63.75</v>
      </c>
      <c r="F28" s="1">
        <v>7.5</v>
      </c>
      <c r="G28" s="1">
        <v>73.75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3.75</v>
      </c>
      <c r="C29" s="1">
        <v>7.5</v>
      </c>
      <c r="D29" s="1">
        <v>21.25</v>
      </c>
      <c r="E29" s="1">
        <v>28.75</v>
      </c>
      <c r="F29" s="1">
        <v>32.5</v>
      </c>
      <c r="G29" s="1">
        <v>15.0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2.5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0.0</v>
      </c>
      <c r="C31" s="1">
        <v>0.0</v>
      </c>
      <c r="D31" s="1">
        <v>0.0</v>
      </c>
      <c r="E31" s="1">
        <v>7.5</v>
      </c>
      <c r="F31" s="1">
        <v>7.5</v>
      </c>
      <c r="G31" s="1">
        <v>87.5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20.0</v>
      </c>
      <c r="C32" s="1">
        <v>51.25</v>
      </c>
      <c r="D32" s="1">
        <v>2.5</v>
      </c>
      <c r="E32" s="1">
        <v>5.0</v>
      </c>
      <c r="F32" s="1">
        <v>2.5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55.0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0.0</v>
      </c>
      <c r="C34" s="1">
        <v>0.0</v>
      </c>
      <c r="D34" s="1">
        <v>160.0</v>
      </c>
      <c r="E34" s="1">
        <v>12.5</v>
      </c>
      <c r="F34" s="1">
        <v>0.0</v>
      </c>
      <c r="G34" s="1">
        <v>2.5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7.5</v>
      </c>
      <c r="C35" s="1">
        <v>7.5</v>
      </c>
      <c r="D35" s="1">
        <v>185.0</v>
      </c>
      <c r="E35" s="1">
        <v>56.25</v>
      </c>
      <c r="F35" s="1">
        <v>41.25</v>
      </c>
      <c r="G35" s="1">
        <v>17.5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161.25</v>
      </c>
      <c r="C36" s="1">
        <v>161.25</v>
      </c>
      <c r="D36" s="1">
        <v>1.25</v>
      </c>
      <c r="E36" s="1">
        <v>1.25</v>
      </c>
      <c r="F36" s="1">
        <v>1.25</v>
      </c>
      <c r="G36" s="1">
        <v>2.5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0.0</v>
      </c>
      <c r="C37" s="1">
        <v>0.0</v>
      </c>
      <c r="D37" s="1">
        <v>88.75</v>
      </c>
      <c r="E37" s="1">
        <v>115.0</v>
      </c>
      <c r="F37" s="1">
        <v>171.25</v>
      </c>
      <c r="G37" s="1">
        <v>187.5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7.5</v>
      </c>
      <c r="C38" s="1">
        <v>-47.5</v>
      </c>
      <c r="D38" s="1">
        <v>-340.0</v>
      </c>
      <c r="E38" s="1">
        <v>-258.75</v>
      </c>
      <c r="F38" s="1">
        <v>-347.5</v>
      </c>
      <c r="G38" s="1">
        <v>-415.0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1.25</v>
      </c>
      <c r="C39" s="1">
        <v>1.25</v>
      </c>
      <c r="D39" s="1">
        <v>208.75</v>
      </c>
      <c r="E39" s="1">
        <v>241.25</v>
      </c>
      <c r="F39" s="1">
        <v>258.75</v>
      </c>
      <c r="G39" s="1">
        <v>242.5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1.25</v>
      </c>
      <c r="C40" s="1">
        <v>90.0</v>
      </c>
      <c r="D40" s="1">
        <v>-41.25</v>
      </c>
      <c r="E40" s="1">
        <v>97.5</v>
      </c>
      <c r="F40" s="1">
        <v>82.5</v>
      </c>
      <c r="G40" s="1">
        <v>13.75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1.25</v>
      </c>
      <c r="C41" s="1">
        <v>90.0</v>
      </c>
      <c r="D41" s="1">
        <v>-41.25</v>
      </c>
      <c r="E41" s="1">
        <v>97.5</v>
      </c>
      <c r="F41" s="1">
        <v>82.5</v>
      </c>
      <c r="G41" s="1">
        <v>13.75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8.75</v>
      </c>
      <c r="C42" s="1">
        <v>8.75</v>
      </c>
      <c r="D42" s="1">
        <v>142.5</v>
      </c>
      <c r="E42" s="1">
        <v>155.0</v>
      </c>
      <c r="F42" s="1">
        <v>123.75</v>
      </c>
      <c r="G42" s="1">
        <v>32.5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6.25</v>
      </c>
      <c r="C44" s="1">
        <v>1.25</v>
      </c>
      <c r="D44" s="1">
        <v>5.0</v>
      </c>
      <c r="E44" s="1">
        <v>5.0</v>
      </c>
      <c r="F44" s="1">
        <v>7.5</v>
      </c>
      <c r="G44" s="1">
        <v>15.0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6.25</v>
      </c>
      <c r="C45" s="1">
        <v>1.25</v>
      </c>
      <c r="D45" s="1">
        <v>5.0</v>
      </c>
      <c r="E45" s="1">
        <v>5.0</v>
      </c>
      <c r="F45" s="1">
        <v>7.5</v>
      </c>
      <c r="G45" s="1">
        <v>13.75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 t="s">
        <v>96</v>
      </c>
      <c r="C46" s="1" t="s">
        <v>97</v>
      </c>
      <c r="D46" s="1" t="s">
        <v>98</v>
      </c>
      <c r="E46" s="1" t="s">
        <v>99</v>
      </c>
      <c r="F46" s="1" t="s">
        <v>100</v>
      </c>
      <c r="G46" s="1" t="s">
        <v>101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1.25</v>
      </c>
      <c r="C47" s="1">
        <v>90.0</v>
      </c>
      <c r="D47" s="1">
        <v>-41.25</v>
      </c>
      <c r="E47" s="1">
        <v>97.5</v>
      </c>
      <c r="F47" s="1">
        <v>78.75</v>
      </c>
      <c r="G47" s="1">
        <v>12.5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 t="s">
        <v>96</v>
      </c>
      <c r="C48" s="1" t="s">
        <v>97</v>
      </c>
      <c r="D48" s="1" t="s">
        <v>98</v>
      </c>
      <c r="E48" s="1" t="s">
        <v>99</v>
      </c>
      <c r="F48" s="1" t="s">
        <v>104</v>
      </c>
      <c r="G48" s="1" t="s">
        <v>105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2.5</v>
      </c>
      <c r="C49" s="1">
        <v>5.0</v>
      </c>
      <c r="D49" s="1" t="s">
        <v>107</v>
      </c>
      <c r="E49" s="1">
        <v>8.75</v>
      </c>
      <c r="F49" s="1">
        <v>10.0</v>
      </c>
      <c r="G49" s="1">
        <v>123.75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-93.75</v>
      </c>
      <c r="C50" s="1">
        <v>5.0</v>
      </c>
      <c r="D50" s="1">
        <v>-107.5</v>
      </c>
      <c r="E50" s="1">
        <v>-51.25</v>
      </c>
      <c r="F50" s="1">
        <v>-45.0</v>
      </c>
      <c r="G50" s="1">
        <v>-21.25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0.0</v>
      </c>
      <c r="C51" s="1">
        <v>123.75</v>
      </c>
      <c r="D51" s="1">
        <v>1.25</v>
      </c>
      <c r="E51" s="1">
        <v>11.25</v>
      </c>
      <c r="F51" s="1">
        <v>2.5</v>
      </c>
      <c r="G51" s="1">
        <v>73.75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0.0</v>
      </c>
      <c r="C52" s="1">
        <v>2.5</v>
      </c>
      <c r="D52" s="1">
        <v>3.75</v>
      </c>
      <c r="E52" s="1">
        <v>2.5</v>
      </c>
      <c r="F52" s="1">
        <v>3.75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>
        <v>0.0</v>
      </c>
      <c r="C53" s="1">
        <v>3.75</v>
      </c>
      <c r="D53" s="1">
        <v>3.75</v>
      </c>
      <c r="E53" s="1">
        <v>3.75</v>
      </c>
      <c r="F53" s="1">
        <v>0.0</v>
      </c>
      <c r="G53" s="1">
        <v>3.75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112</v>
      </c>
      <c r="B54" s="1">
        <v>0.0</v>
      </c>
      <c r="C54" s="1">
        <v>2.5</v>
      </c>
      <c r="D54" s="1">
        <v>31.25</v>
      </c>
      <c r="E54" s="1">
        <v>2.5</v>
      </c>
      <c r="F54" s="1">
        <v>3.75</v>
      </c>
      <c r="G54" s="1">
        <v>3.75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113</v>
      </c>
      <c r="B55" s="1">
        <v>0.0</v>
      </c>
      <c r="C55" s="1">
        <v>20.0</v>
      </c>
      <c r="D55" s="1">
        <v>92.5</v>
      </c>
      <c r="E55" s="1">
        <v>181.25</v>
      </c>
      <c r="F55" s="1">
        <v>183.75</v>
      </c>
      <c r="G55" s="1">
        <v>102.5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114</v>
      </c>
      <c r="B56" s="1">
        <v>0.0</v>
      </c>
      <c r="C56" s="1">
        <v>1375.0</v>
      </c>
      <c r="D56" s="1">
        <v>1537.5</v>
      </c>
      <c r="E56" s="1">
        <v>0.0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0.0</v>
      </c>
      <c r="C2" s="1">
        <v>0.0</v>
      </c>
      <c r="D2" s="1">
        <v>5.0</v>
      </c>
      <c r="E2" s="1">
        <v>8.75</v>
      </c>
      <c r="F2" s="1">
        <v>80.0</v>
      </c>
      <c r="G2" s="1">
        <v>36.25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0.0</v>
      </c>
      <c r="C3" s="1">
        <v>0.0</v>
      </c>
      <c r="D3" s="1">
        <v>5.0</v>
      </c>
      <c r="E3" s="1">
        <v>8.75</v>
      </c>
      <c r="F3" s="1">
        <v>80.0</v>
      </c>
      <c r="G3" s="1">
        <v>36.25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0.0</v>
      </c>
      <c r="C4" s="1">
        <v>0.0</v>
      </c>
      <c r="D4" s="1">
        <v>0.0</v>
      </c>
      <c r="E4" s="1">
        <v>93.75</v>
      </c>
      <c r="F4" s="1">
        <v>2.5</v>
      </c>
      <c r="G4" s="1">
        <v>1.25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0.0</v>
      </c>
      <c r="C5" s="1">
        <v>0.0</v>
      </c>
      <c r="D5" s="1">
        <v>5.0</v>
      </c>
      <c r="E5" s="1">
        <v>7.5</v>
      </c>
      <c r="F5" s="1">
        <v>-1.25</v>
      </c>
      <c r="G5" s="1">
        <v>-1.25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115.0</v>
      </c>
      <c r="C6" s="1">
        <v>2.5</v>
      </c>
      <c r="D6" s="1">
        <v>16.25</v>
      </c>
      <c r="E6" s="1">
        <v>70.0</v>
      </c>
      <c r="F6" s="1">
        <v>73.75</v>
      </c>
      <c r="G6" s="1">
        <v>36.25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0.0</v>
      </c>
      <c r="C7" s="1">
        <v>0.0</v>
      </c>
      <c r="D7" s="1">
        <v>0.0</v>
      </c>
      <c r="E7" s="1">
        <v>0.0</v>
      </c>
      <c r="F7" s="1">
        <v>15.0</v>
      </c>
      <c r="G7" s="1">
        <v>20.0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403.75</v>
      </c>
      <c r="C8" s="1">
        <v>0.0</v>
      </c>
      <c r="D8" s="1">
        <v>6.25</v>
      </c>
      <c r="E8" s="1">
        <v>1.25</v>
      </c>
      <c r="F8" s="1">
        <v>2.5</v>
      </c>
      <c r="G8" s="1">
        <v>3.75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0.0</v>
      </c>
      <c r="C9" s="1">
        <v>0.0</v>
      </c>
      <c r="D9" s="1">
        <v>0.0</v>
      </c>
      <c r="E9" s="1">
        <v>0.0</v>
      </c>
      <c r="F9" s="1">
        <v>11.25</v>
      </c>
      <c r="G9" s="1">
        <v>46.25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-41.25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116.25</v>
      </c>
      <c r="C11" s="1">
        <v>2.5</v>
      </c>
      <c r="D11" s="1">
        <v>16.25</v>
      </c>
      <c r="E11" s="1">
        <v>71.25</v>
      </c>
      <c r="F11" s="1">
        <v>92.5</v>
      </c>
      <c r="G11" s="1">
        <v>41.25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-116.25</v>
      </c>
      <c r="C12" s="1">
        <v>-2.5</v>
      </c>
      <c r="D12" s="1">
        <v>-16.25</v>
      </c>
      <c r="E12" s="1">
        <v>-63.75</v>
      </c>
      <c r="F12" s="1">
        <v>-93.75</v>
      </c>
      <c r="G12" s="1">
        <v>-42.5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-11.25</v>
      </c>
      <c r="C13" s="1">
        <v>-37.5</v>
      </c>
      <c r="D13" s="1">
        <v>-1.25</v>
      </c>
      <c r="E13" s="1">
        <v>-27.5</v>
      </c>
      <c r="F13" s="1">
        <v>-35.0</v>
      </c>
      <c r="G13" s="1">
        <v>-27.5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0.0</v>
      </c>
      <c r="D14" s="1">
        <v>0.0</v>
      </c>
      <c r="E14" s="1">
        <v>0.0</v>
      </c>
      <c r="F14" s="1">
        <v>5.0</v>
      </c>
      <c r="G14" s="1">
        <v>116.25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-11.25</v>
      </c>
      <c r="C15" s="1">
        <v>-37.5</v>
      </c>
      <c r="D15" s="1">
        <v>-1.25</v>
      </c>
      <c r="E15" s="1">
        <v>-27.5</v>
      </c>
      <c r="F15" s="1">
        <v>-30.0</v>
      </c>
      <c r="G15" s="1">
        <v>87.5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>
        <v>0.0</v>
      </c>
      <c r="D16" s="1">
        <v>-77.5</v>
      </c>
      <c r="E16" s="1">
        <v>-16.25</v>
      </c>
      <c r="F16" s="1">
        <v>10.0</v>
      </c>
      <c r="G16" s="1">
        <v>15.0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1.25</v>
      </c>
      <c r="C17" s="1">
        <v>1.25</v>
      </c>
      <c r="D17" s="1">
        <v>-122.5</v>
      </c>
      <c r="E17" s="1">
        <v>162.5</v>
      </c>
      <c r="F17" s="1">
        <v>12.5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102.5</v>
      </c>
      <c r="C18" s="1">
        <v>-111.25</v>
      </c>
      <c r="D18" s="1">
        <v>-142.5</v>
      </c>
      <c r="E18" s="1">
        <v>81.25</v>
      </c>
      <c r="F18" s="1">
        <v>-70.0</v>
      </c>
      <c r="G18" s="1">
        <v>-27.5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0.0</v>
      </c>
      <c r="C19" s="1">
        <v>0.0</v>
      </c>
      <c r="D19" s="1">
        <v>-193.75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0.0</v>
      </c>
      <c r="C20" s="1">
        <v>0.0</v>
      </c>
      <c r="D20" s="1">
        <v>0.0</v>
      </c>
      <c r="E20" s="1">
        <v>0.0</v>
      </c>
      <c r="F20" s="1">
        <v>6.25</v>
      </c>
      <c r="G20" s="1">
        <v>6.25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0.0</v>
      </c>
      <c r="C21" s="1">
        <v>0.0</v>
      </c>
      <c r="D21" s="1">
        <v>0.0</v>
      </c>
      <c r="E21" s="1">
        <v>0.0</v>
      </c>
      <c r="F21" s="1">
        <v>-21.25</v>
      </c>
      <c r="G21" s="1">
        <v>-2.5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0.0</v>
      </c>
      <c r="C22" s="1">
        <v>0.0</v>
      </c>
      <c r="D22" s="1">
        <v>-2.5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102.5</v>
      </c>
      <c r="C23" s="1">
        <v>-111.25</v>
      </c>
      <c r="D23" s="1">
        <v>-340.0</v>
      </c>
      <c r="E23" s="1">
        <v>81.25</v>
      </c>
      <c r="F23" s="1">
        <v>-92.5</v>
      </c>
      <c r="G23" s="1">
        <v>-28.75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-32.5</v>
      </c>
      <c r="C24" s="1">
        <v>-55.0</v>
      </c>
      <c r="D24" s="1">
        <v>0.0</v>
      </c>
      <c r="E24" s="1">
        <v>0.0</v>
      </c>
      <c r="F24" s="1">
        <v>-17.5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1.25</v>
      </c>
      <c r="C25" s="1">
        <v>-55.0</v>
      </c>
      <c r="D25" s="1">
        <v>-340.0</v>
      </c>
      <c r="E25" s="1">
        <v>81.25</v>
      </c>
      <c r="F25" s="1">
        <v>-91.25</v>
      </c>
      <c r="G25" s="1">
        <v>-28.75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1.25</v>
      </c>
      <c r="C26" s="1">
        <v>-55.0</v>
      </c>
      <c r="D26" s="1">
        <v>-340.0</v>
      </c>
      <c r="E26" s="1">
        <v>81.25</v>
      </c>
      <c r="F26" s="1">
        <v>-91.25</v>
      </c>
      <c r="G26" s="1">
        <v>-28.75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1.25</v>
      </c>
      <c r="C27" s="1">
        <v>-55.0</v>
      </c>
      <c r="D27" s="1">
        <v>-340.0</v>
      </c>
      <c r="E27" s="1">
        <v>81.25</v>
      </c>
      <c r="F27" s="1">
        <v>-91.25</v>
      </c>
      <c r="G27" s="1">
        <v>-28.75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1.25</v>
      </c>
      <c r="C28" s="1">
        <v>-55.0</v>
      </c>
      <c r="D28" s="1">
        <v>-340.0</v>
      </c>
      <c r="E28" s="1">
        <v>81.25</v>
      </c>
      <c r="F28" s="1">
        <v>-91.25</v>
      </c>
      <c r="G28" s="1">
        <v>-28.75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1.25</v>
      </c>
      <c r="C29" s="1">
        <v>-55.0</v>
      </c>
      <c r="D29" s="1">
        <v>-340.0</v>
      </c>
      <c r="E29" s="1">
        <v>81.25</v>
      </c>
      <c r="F29" s="1">
        <v>-91.25</v>
      </c>
      <c r="G29" s="1">
        <v>-28.75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145</v>
      </c>
      <c r="C31" s="1" t="s">
        <v>146</v>
      </c>
      <c r="D31" s="1" t="s">
        <v>147</v>
      </c>
      <c r="E31" s="1" t="s">
        <v>148</v>
      </c>
      <c r="F31" s="1" t="s">
        <v>149</v>
      </c>
      <c r="G31" s="1" t="s">
        <v>150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 t="s">
        <v>145</v>
      </c>
      <c r="C32" s="1" t="s">
        <v>146</v>
      </c>
      <c r="D32" s="1" t="s">
        <v>147</v>
      </c>
      <c r="E32" s="1" t="s">
        <v>148</v>
      </c>
      <c r="F32" s="1" t="s">
        <v>149</v>
      </c>
      <c r="G32" s="1" t="s">
        <v>150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5.0</v>
      </c>
      <c r="C33" s="1">
        <v>5.0</v>
      </c>
      <c r="D33" s="1">
        <v>2.0</v>
      </c>
      <c r="E33" s="1">
        <v>4.0</v>
      </c>
      <c r="F33" s="1">
        <v>5.0</v>
      </c>
      <c r="G33" s="1">
        <v>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 t="s">
        <v>145</v>
      </c>
      <c r="C34" s="1" t="s">
        <v>146</v>
      </c>
      <c r="D34" s="1" t="s">
        <v>147</v>
      </c>
      <c r="E34" s="1" t="s">
        <v>154</v>
      </c>
      <c r="F34" s="1" t="s">
        <v>155</v>
      </c>
      <c r="G34" s="1" t="s">
        <v>150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 t="s">
        <v>145</v>
      </c>
      <c r="C35" s="1" t="s">
        <v>146</v>
      </c>
      <c r="D35" s="1" t="s">
        <v>147</v>
      </c>
      <c r="E35" s="1" t="s">
        <v>154</v>
      </c>
      <c r="F35" s="1" t="s">
        <v>155</v>
      </c>
      <c r="G35" s="1" t="s">
        <v>150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5.0</v>
      </c>
      <c r="C36" s="1">
        <v>5.0</v>
      </c>
      <c r="D36" s="1">
        <v>2.0</v>
      </c>
      <c r="E36" s="1">
        <v>4.0</v>
      </c>
      <c r="F36" s="1">
        <v>5.0</v>
      </c>
      <c r="G36" s="1">
        <v>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 t="s">
        <v>159</v>
      </c>
      <c r="C37" s="1" t="s">
        <v>160</v>
      </c>
      <c r="D37" s="1">
        <v>-26.0</v>
      </c>
      <c r="E37" s="1" t="s">
        <v>161</v>
      </c>
      <c r="F37" s="1" t="s">
        <v>162</v>
      </c>
      <c r="G37" s="1" t="s">
        <v>163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 t="s">
        <v>159</v>
      </c>
      <c r="C38" s="1" t="s">
        <v>160</v>
      </c>
      <c r="D38" s="1">
        <v>-26.0</v>
      </c>
      <c r="E38" s="1" t="s">
        <v>165</v>
      </c>
      <c r="F38" s="1" t="s">
        <v>162</v>
      </c>
      <c r="G38" s="1" t="s">
        <v>163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-115.0</v>
      </c>
      <c r="C40" s="1">
        <v>-2.5</v>
      </c>
      <c r="D40" s="1">
        <v>-16.25</v>
      </c>
      <c r="E40" s="1">
        <v>-63.75</v>
      </c>
      <c r="F40" s="1">
        <v>-92.5</v>
      </c>
      <c r="G40" s="1">
        <v>-41.25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-116.25</v>
      </c>
      <c r="C41" s="1">
        <v>-2.5</v>
      </c>
      <c r="D41" s="1">
        <v>-16.25</v>
      </c>
      <c r="E41" s="1">
        <v>-63.75</v>
      </c>
      <c r="F41" s="1">
        <v>-93.75</v>
      </c>
      <c r="G41" s="1">
        <v>-42.5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-116.25</v>
      </c>
      <c r="C42" s="1">
        <v>-2.5</v>
      </c>
      <c r="D42" s="1">
        <v>-16.25</v>
      </c>
      <c r="E42" s="1">
        <v>-63.75</v>
      </c>
      <c r="F42" s="1">
        <v>-93.75</v>
      </c>
      <c r="G42" s="1">
        <v>-42.5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-81.25</v>
      </c>
      <c r="C43" s="1">
        <v>-2.5</v>
      </c>
      <c r="D43" s="1">
        <v>-16.25</v>
      </c>
      <c r="E43" s="1">
        <v>-63.75</v>
      </c>
      <c r="F43" s="1">
        <v>-92.5</v>
      </c>
      <c r="G43" s="1">
        <v>-41.25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 t="s">
        <v>171</v>
      </c>
      <c r="C44" s="1" t="s">
        <v>172</v>
      </c>
      <c r="D44" s="1">
        <v>0.0</v>
      </c>
      <c r="E44" s="1">
        <v>0.0</v>
      </c>
      <c r="F44" s="1" t="s">
        <v>173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-107.5</v>
      </c>
      <c r="C45" s="1">
        <v>0.0</v>
      </c>
      <c r="D45" s="1">
        <v>0.0</v>
      </c>
      <c r="E45" s="1">
        <v>0.0</v>
      </c>
      <c r="F45" s="1">
        <v>-17.5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73.75</v>
      </c>
      <c r="C46" s="1">
        <v>-55.0</v>
      </c>
      <c r="D46" s="1">
        <v>0.0</v>
      </c>
      <c r="E46" s="1">
        <v>0.0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63.75</v>
      </c>
      <c r="C47" s="1">
        <v>-68.75</v>
      </c>
      <c r="D47" s="1">
        <v>-88.75</v>
      </c>
      <c r="E47" s="1">
        <v>50.0</v>
      </c>
      <c r="F47" s="1">
        <v>-43.75</v>
      </c>
      <c r="G47" s="1">
        <v>-16.25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0.0</v>
      </c>
      <c r="C48" s="1">
        <v>0.0</v>
      </c>
      <c r="D48" s="1">
        <v>0.0</v>
      </c>
      <c r="E48" s="1">
        <v>27.5</v>
      </c>
      <c r="F48" s="1">
        <v>35.0</v>
      </c>
      <c r="G48" s="1">
        <v>27.5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48.75</v>
      </c>
      <c r="C50" s="1">
        <v>102.5</v>
      </c>
      <c r="D50" s="1">
        <v>7.5</v>
      </c>
      <c r="E50" s="1">
        <v>50.0</v>
      </c>
      <c r="F50" s="1">
        <v>45.0</v>
      </c>
      <c r="G50" s="1">
        <v>12.5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1">
        <v>5.0</v>
      </c>
      <c r="C51" s="1">
        <v>15.0</v>
      </c>
      <c r="D51" s="1">
        <v>22.5</v>
      </c>
      <c r="E51" s="1">
        <v>1.25</v>
      </c>
      <c r="F51" s="1">
        <v>0.0</v>
      </c>
      <c r="G51" s="1">
        <v>8.75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0.0</v>
      </c>
      <c r="C52" s="1">
        <v>10.0</v>
      </c>
      <c r="D52" s="1">
        <v>0.0</v>
      </c>
      <c r="E52" s="1">
        <v>0.0</v>
      </c>
      <c r="F52" s="1">
        <v>1050.0</v>
      </c>
      <c r="G52" s="1">
        <v>2.5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0.0</v>
      </c>
      <c r="C53" s="1">
        <v>3.75</v>
      </c>
      <c r="D53" s="1">
        <v>0.0</v>
      </c>
      <c r="E53" s="1">
        <v>0.0</v>
      </c>
      <c r="F53" s="1">
        <v>0.0</v>
      </c>
      <c r="G53" s="1">
        <v>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1.25</v>
      </c>
      <c r="C54" s="1">
        <v>11.25</v>
      </c>
      <c r="D54" s="1">
        <v>20.0</v>
      </c>
      <c r="E54" s="1">
        <v>27.5</v>
      </c>
      <c r="F54" s="1">
        <v>17.5</v>
      </c>
      <c r="G54" s="1">
        <v>-1.25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1.25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185</v>
      </c>
      <c r="B56" s="1">
        <v>1.25</v>
      </c>
      <c r="C56" s="1">
        <v>11.25</v>
      </c>
      <c r="D56" s="1">
        <v>20.0</v>
      </c>
      <c r="E56" s="1">
        <v>27.5</v>
      </c>
      <c r="F56" s="1">
        <v>17.5</v>
      </c>
      <c r="G56" s="1">
        <v>-45.0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187</v>
      </c>
      <c r="B3" s="1">
        <v>0.0</v>
      </c>
      <c r="C3" s="1" t="s">
        <v>188</v>
      </c>
      <c r="D3" s="1" t="s">
        <v>189</v>
      </c>
      <c r="E3" s="1" t="s">
        <v>190</v>
      </c>
      <c r="F3" s="1" t="s">
        <v>191</v>
      </c>
      <c r="G3" s="1" t="s">
        <v>192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193</v>
      </c>
      <c r="B4" s="1">
        <v>0.0</v>
      </c>
      <c r="C4" s="1" t="s">
        <v>194</v>
      </c>
      <c r="D4" s="1" t="s">
        <v>195</v>
      </c>
      <c r="E4" s="1" t="s">
        <v>196</v>
      </c>
      <c r="F4" s="1" t="s">
        <v>197</v>
      </c>
      <c r="G4" s="1" t="s">
        <v>198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>
        <v>0.0</v>
      </c>
      <c r="C5" s="1" t="s">
        <v>200</v>
      </c>
      <c r="D5" s="1">
        <v>0.0</v>
      </c>
      <c r="E5" s="1" t="s">
        <v>201</v>
      </c>
      <c r="F5" s="1" t="s">
        <v>202</v>
      </c>
      <c r="G5" s="1" t="s">
        <v>203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1">
        <v>0.0</v>
      </c>
      <c r="C6" s="1" t="s">
        <v>200</v>
      </c>
      <c r="D6" s="1">
        <v>0.0</v>
      </c>
      <c r="E6" s="1" t="s">
        <v>201</v>
      </c>
      <c r="F6" s="1" t="s">
        <v>202</v>
      </c>
      <c r="G6" s="1" t="s">
        <v>203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>
        <v>0.0</v>
      </c>
      <c r="C8" s="1">
        <v>0.0</v>
      </c>
      <c r="D8" s="1">
        <v>125.0</v>
      </c>
      <c r="E8" s="1" t="s">
        <v>207</v>
      </c>
      <c r="F8" s="1" t="s">
        <v>208</v>
      </c>
      <c r="G8" s="1">
        <v>-678.75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>
        <v>0.0</v>
      </c>
      <c r="C9" s="1">
        <v>0.0</v>
      </c>
      <c r="D9" s="1">
        <v>2.5</v>
      </c>
      <c r="E9" s="1" t="s">
        <v>210</v>
      </c>
      <c r="F9" s="1">
        <v>0.0</v>
      </c>
      <c r="G9" s="1">
        <v>1.25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>
        <v>0.0</v>
      </c>
      <c r="C10" s="1">
        <v>0.0</v>
      </c>
      <c r="D10" s="1">
        <v>-2.5</v>
      </c>
      <c r="E10" s="1" t="s">
        <v>212</v>
      </c>
      <c r="F10" s="1">
        <v>-1.25</v>
      </c>
      <c r="G10" s="1">
        <v>-1.25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>
        <v>0.0</v>
      </c>
      <c r="C11" s="1">
        <v>0.0</v>
      </c>
      <c r="D11" s="1">
        <v>-2.5</v>
      </c>
      <c r="E11" s="1" t="s">
        <v>214</v>
      </c>
      <c r="F11" s="1">
        <v>-1.25</v>
      </c>
      <c r="G11" s="1">
        <v>-1.25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>
        <v>0.0</v>
      </c>
      <c r="C12" s="1">
        <v>0.0</v>
      </c>
      <c r="D12" s="1">
        <v>-2.5</v>
      </c>
      <c r="E12" s="1" t="s">
        <v>214</v>
      </c>
      <c r="F12" s="1">
        <v>-1.25</v>
      </c>
      <c r="G12" s="1">
        <v>-1.25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216</v>
      </c>
      <c r="B13" s="1">
        <v>0.0</v>
      </c>
      <c r="C13" s="1">
        <v>0.0</v>
      </c>
      <c r="D13" s="1">
        <v>-70.0</v>
      </c>
      <c r="E13" s="1" t="s">
        <v>217</v>
      </c>
      <c r="F13" s="1">
        <v>-1.25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218</v>
      </c>
      <c r="B14" s="1">
        <v>0.0</v>
      </c>
      <c r="C14" s="1">
        <v>0.0</v>
      </c>
      <c r="D14" s="1">
        <v>-70.0</v>
      </c>
      <c r="E14" s="1" t="s">
        <v>217</v>
      </c>
      <c r="F14" s="1">
        <v>-1.25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219</v>
      </c>
      <c r="B15" s="1">
        <v>0.0</v>
      </c>
      <c r="C15" s="1">
        <v>0.0</v>
      </c>
      <c r="D15" s="1">
        <v>-70.0</v>
      </c>
      <c r="E15" s="1" t="s">
        <v>217</v>
      </c>
      <c r="F15" s="1">
        <v>-1.25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220</v>
      </c>
      <c r="B16" s="1">
        <v>0.0</v>
      </c>
      <c r="C16" s="1">
        <v>0.0</v>
      </c>
      <c r="D16" s="1">
        <v>-17.5</v>
      </c>
      <c r="E16" s="1" t="s">
        <v>221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222</v>
      </c>
      <c r="B17" s="1">
        <v>0.0</v>
      </c>
      <c r="C17" s="1">
        <v>0.0</v>
      </c>
      <c r="D17" s="1">
        <v>-1.25</v>
      </c>
      <c r="E17" s="1" t="s">
        <v>223</v>
      </c>
      <c r="F17" s="1">
        <v>-1.25</v>
      </c>
      <c r="G17" s="1" t="s">
        <v>224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225</v>
      </c>
      <c r="B18" s="1">
        <v>0.0</v>
      </c>
      <c r="C18" s="1">
        <v>0.0</v>
      </c>
      <c r="D18" s="1">
        <v>-1.25</v>
      </c>
      <c r="E18" s="1" t="s">
        <v>226</v>
      </c>
      <c r="F18" s="1">
        <v>-1.25</v>
      </c>
      <c r="G18" s="1" t="s">
        <v>227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>
        <v>0.0</v>
      </c>
      <c r="C20" s="1">
        <v>0.0</v>
      </c>
      <c r="D20" s="1" t="s">
        <v>107</v>
      </c>
      <c r="E20" s="1" t="s">
        <v>229</v>
      </c>
      <c r="F20" s="1" t="s">
        <v>230</v>
      </c>
      <c r="G20" s="1" t="s">
        <v>107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231</v>
      </c>
      <c r="B21" s="1">
        <v>0.0</v>
      </c>
      <c r="C21" s="1">
        <v>0.0</v>
      </c>
      <c r="D21" s="1" t="s">
        <v>232</v>
      </c>
      <c r="E21" s="1" t="s">
        <v>233</v>
      </c>
      <c r="F21" s="1" t="s">
        <v>234</v>
      </c>
      <c r="G21" s="1" t="s">
        <v>229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235</v>
      </c>
      <c r="B22" s="1">
        <v>0.0</v>
      </c>
      <c r="C22" s="1">
        <v>0.0</v>
      </c>
      <c r="D22" s="1">
        <v>0.0</v>
      </c>
      <c r="E22" s="1" t="s">
        <v>236</v>
      </c>
      <c r="F22" s="1" t="s">
        <v>237</v>
      </c>
      <c r="G22" s="1" t="s">
        <v>238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240</v>
      </c>
      <c r="B24" s="1" t="s">
        <v>241</v>
      </c>
      <c r="C24" s="1" t="s">
        <v>229</v>
      </c>
      <c r="D24" s="1" t="s">
        <v>242</v>
      </c>
      <c r="E24" s="1" t="s">
        <v>243</v>
      </c>
      <c r="F24" s="1" t="s">
        <v>244</v>
      </c>
      <c r="G24" s="1" t="s">
        <v>245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246</v>
      </c>
      <c r="B25" s="1" t="s">
        <v>241</v>
      </c>
      <c r="C25" s="1" t="s">
        <v>247</v>
      </c>
      <c r="D25" s="1" t="s">
        <v>248</v>
      </c>
      <c r="E25" s="1" t="s">
        <v>249</v>
      </c>
      <c r="F25" s="1" t="s">
        <v>250</v>
      </c>
      <c r="G25" s="1" t="s">
        <v>251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1" t="s">
        <v>256</v>
      </c>
      <c r="F26" s="1" t="s">
        <v>257</v>
      </c>
      <c r="G26" s="1" t="s">
        <v>258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259</v>
      </c>
      <c r="B27" s="1">
        <v>0.0</v>
      </c>
      <c r="C27" s="1">
        <v>0.0</v>
      </c>
      <c r="D27" s="1">
        <v>0.0</v>
      </c>
      <c r="E27" s="1" t="s">
        <v>260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263</v>
      </c>
      <c r="B30" s="1" t="s">
        <v>264</v>
      </c>
      <c r="C30" s="1" t="s">
        <v>265</v>
      </c>
      <c r="D30" s="1">
        <v>0.0</v>
      </c>
      <c r="E30" s="1" t="s">
        <v>159</v>
      </c>
      <c r="F30" s="1" t="s">
        <v>266</v>
      </c>
      <c r="G30" s="1" t="s">
        <v>267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268</v>
      </c>
      <c r="B31" s="1" t="s">
        <v>269</v>
      </c>
      <c r="C31" s="1" t="s">
        <v>270</v>
      </c>
      <c r="D31" s="1">
        <v>0.0</v>
      </c>
      <c r="E31" s="1" t="s">
        <v>271</v>
      </c>
      <c r="F31" s="1" t="s">
        <v>272</v>
      </c>
      <c r="G31" s="1" t="s">
        <v>273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274</v>
      </c>
      <c r="B32" s="1" t="s">
        <v>264</v>
      </c>
      <c r="C32" s="1">
        <v>0.0</v>
      </c>
      <c r="D32" s="1">
        <v>0.0</v>
      </c>
      <c r="E32" s="1" t="s">
        <v>275</v>
      </c>
      <c r="F32" s="1" t="s">
        <v>276</v>
      </c>
      <c r="G32" s="1" t="s">
        <v>277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278</v>
      </c>
      <c r="B33" s="1" t="s">
        <v>269</v>
      </c>
      <c r="C33" s="1">
        <v>0.0</v>
      </c>
      <c r="D33" s="1">
        <v>0.0</v>
      </c>
      <c r="E33" s="1" t="s">
        <v>273</v>
      </c>
      <c r="F33" s="1" t="s">
        <v>279</v>
      </c>
      <c r="G33" s="1" t="s">
        <v>280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281</v>
      </c>
      <c r="B34" s="1" t="s">
        <v>282</v>
      </c>
      <c r="C34" s="1">
        <v>112.5</v>
      </c>
      <c r="D34" s="1" t="s">
        <v>283</v>
      </c>
      <c r="E34" s="1" t="s">
        <v>284</v>
      </c>
      <c r="F34" s="1" t="s">
        <v>285</v>
      </c>
      <c r="G34" s="1" t="s">
        <v>286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287</v>
      </c>
      <c r="B35" s="1" t="s">
        <v>288</v>
      </c>
      <c r="C35" s="1" t="s">
        <v>289</v>
      </c>
      <c r="D35" s="1" t="s">
        <v>290</v>
      </c>
      <c r="E35" s="1" t="s">
        <v>291</v>
      </c>
      <c r="F35" s="1" t="s">
        <v>292</v>
      </c>
      <c r="G35" s="1" t="s">
        <v>293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294</v>
      </c>
      <c r="B36" s="1" t="s">
        <v>295</v>
      </c>
      <c r="C36" s="1" t="s">
        <v>296</v>
      </c>
      <c r="D36" s="1" t="s">
        <v>297</v>
      </c>
      <c r="E36" s="1" t="s">
        <v>298</v>
      </c>
      <c r="F36" s="1" t="s">
        <v>299</v>
      </c>
      <c r="G36" s="1" t="s">
        <v>300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301</v>
      </c>
      <c r="B37" s="1" t="s">
        <v>302</v>
      </c>
      <c r="C37" s="1" t="s">
        <v>303</v>
      </c>
      <c r="D37" s="1" t="s">
        <v>304</v>
      </c>
      <c r="E37" s="1" t="s">
        <v>305</v>
      </c>
      <c r="F37" s="1" t="s">
        <v>306</v>
      </c>
      <c r="G37" s="1" t="s">
        <v>307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308</v>
      </c>
      <c r="B38" s="1" t="s">
        <v>309</v>
      </c>
      <c r="C38" s="1" t="s">
        <v>310</v>
      </c>
      <c r="D38" s="1">
        <v>0.0</v>
      </c>
      <c r="E38" s="1" t="s">
        <v>311</v>
      </c>
      <c r="F38" s="1" t="s">
        <v>312</v>
      </c>
      <c r="G38" s="1" t="s">
        <v>313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314</v>
      </c>
      <c r="B39" s="1" t="s">
        <v>315</v>
      </c>
      <c r="C39" s="1" t="s">
        <v>316</v>
      </c>
      <c r="D39" s="1" t="s">
        <v>317</v>
      </c>
      <c r="E39" s="1" t="s">
        <v>318</v>
      </c>
      <c r="F39" s="1" t="s">
        <v>319</v>
      </c>
      <c r="G39" s="1" t="s">
        <v>97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320</v>
      </c>
      <c r="B40" s="1" t="s">
        <v>321</v>
      </c>
      <c r="C40" s="1" t="s">
        <v>322</v>
      </c>
      <c r="D40" s="1">
        <v>0.0</v>
      </c>
      <c r="E40" s="1" t="s">
        <v>323</v>
      </c>
      <c r="F40" s="1" t="s">
        <v>312</v>
      </c>
      <c r="G40" s="1" t="s">
        <v>313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324</v>
      </c>
      <c r="B41" s="1" t="s">
        <v>325</v>
      </c>
      <c r="C41" s="1" t="s">
        <v>326</v>
      </c>
      <c r="D41" s="1" t="s">
        <v>327</v>
      </c>
      <c r="E41" s="1" t="s">
        <v>328</v>
      </c>
      <c r="F41" s="1" t="s">
        <v>319</v>
      </c>
      <c r="G41" s="1" t="s">
        <v>97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330</v>
      </c>
      <c r="B43" s="1">
        <v>0.0</v>
      </c>
      <c r="C43" s="1">
        <v>0.0</v>
      </c>
      <c r="D43" s="1">
        <v>0.0</v>
      </c>
      <c r="E43" s="1">
        <v>1.25</v>
      </c>
      <c r="F43" s="1" t="s">
        <v>331</v>
      </c>
      <c r="G43" s="1" t="s">
        <v>332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333</v>
      </c>
      <c r="B44" s="1">
        <v>0.0</v>
      </c>
      <c r="C44" s="1">
        <v>0.0</v>
      </c>
      <c r="D44" s="1">
        <v>0.0</v>
      </c>
      <c r="E44" s="1">
        <v>0.0</v>
      </c>
      <c r="F44" s="1" t="s">
        <v>334</v>
      </c>
      <c r="G44" s="1" t="s">
        <v>335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336</v>
      </c>
      <c r="B45" s="1">
        <v>0.0</v>
      </c>
      <c r="C45" s="1" t="s">
        <v>337</v>
      </c>
      <c r="D45" s="1" t="s">
        <v>338</v>
      </c>
      <c r="E45" s="1" t="s">
        <v>339</v>
      </c>
      <c r="F45" s="1" t="s">
        <v>340</v>
      </c>
      <c r="G45" s="1" t="s">
        <v>341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342</v>
      </c>
      <c r="B46" s="1">
        <v>0.0</v>
      </c>
      <c r="C46" s="1" t="s">
        <v>343</v>
      </c>
      <c r="D46" s="1" t="s">
        <v>344</v>
      </c>
      <c r="E46" s="1" t="s">
        <v>345</v>
      </c>
      <c r="F46" s="1" t="s">
        <v>346</v>
      </c>
      <c r="G46" s="1" t="s">
        <v>347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348</v>
      </c>
      <c r="B47" s="1">
        <v>0.0</v>
      </c>
      <c r="C47" s="1" t="s">
        <v>343</v>
      </c>
      <c r="D47" s="1" t="s">
        <v>344</v>
      </c>
      <c r="E47" s="1" t="s">
        <v>345</v>
      </c>
      <c r="F47" s="1" t="s">
        <v>349</v>
      </c>
      <c r="G47" s="1" t="s">
        <v>350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351</v>
      </c>
      <c r="B48" s="1">
        <v>0.0</v>
      </c>
      <c r="C48" s="1" t="s">
        <v>352</v>
      </c>
      <c r="D48" s="1">
        <v>5.0</v>
      </c>
      <c r="E48" s="1" t="s">
        <v>353</v>
      </c>
      <c r="F48" s="1" t="s">
        <v>354</v>
      </c>
      <c r="G48" s="1" t="s">
        <v>355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356</v>
      </c>
      <c r="B49" s="1">
        <v>0.0</v>
      </c>
      <c r="C49" s="1" t="s">
        <v>352</v>
      </c>
      <c r="D49" s="1">
        <v>5.0</v>
      </c>
      <c r="E49" s="1" t="s">
        <v>353</v>
      </c>
      <c r="F49" s="1" t="s">
        <v>354</v>
      </c>
      <c r="G49" s="1" t="s">
        <v>355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357</v>
      </c>
      <c r="B50" s="1">
        <v>0.0</v>
      </c>
      <c r="C50" s="1" t="s">
        <v>358</v>
      </c>
      <c r="D50" s="1">
        <v>0.0</v>
      </c>
      <c r="E50" s="1" t="s">
        <v>359</v>
      </c>
      <c r="F50" s="1" t="s">
        <v>360</v>
      </c>
      <c r="G50" s="1" t="s">
        <v>361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362</v>
      </c>
      <c r="B51" s="1">
        <v>0.0</v>
      </c>
      <c r="C51" s="1" t="s">
        <v>352</v>
      </c>
      <c r="D51" s="1">
        <v>5.0</v>
      </c>
      <c r="E51" s="1" t="s">
        <v>363</v>
      </c>
      <c r="F51" s="1" t="s">
        <v>364</v>
      </c>
      <c r="G51" s="1" t="s">
        <v>365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366</v>
      </c>
      <c r="B52" s="1">
        <v>0.0</v>
      </c>
      <c r="C52" s="1">
        <v>0.0</v>
      </c>
      <c r="D52" s="1">
        <v>0.0</v>
      </c>
      <c r="E52" s="1">
        <v>1.25</v>
      </c>
      <c r="F52" s="1" t="s">
        <v>367</v>
      </c>
      <c r="G52" s="1">
        <v>-78.75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368</v>
      </c>
      <c r="B53" s="1">
        <v>0.0</v>
      </c>
      <c r="C53" s="1" t="s">
        <v>369</v>
      </c>
      <c r="D53" s="1" t="s">
        <v>370</v>
      </c>
      <c r="E53" s="1">
        <v>0.0</v>
      </c>
      <c r="F53" s="1" t="s">
        <v>371</v>
      </c>
      <c r="G53" s="1" t="s">
        <v>372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373</v>
      </c>
      <c r="B54" s="1">
        <v>0.0</v>
      </c>
      <c r="C54" s="1" t="s">
        <v>374</v>
      </c>
      <c r="D54" s="1">
        <v>0.0</v>
      </c>
      <c r="E54" s="1" t="s">
        <v>375</v>
      </c>
      <c r="F54" s="1" t="s">
        <v>376</v>
      </c>
      <c r="G54" s="1" t="s">
        <v>377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378</v>
      </c>
      <c r="B55" s="1">
        <v>0.0</v>
      </c>
      <c r="C55" s="1" t="s">
        <v>379</v>
      </c>
      <c r="D55" s="1">
        <v>0.0</v>
      </c>
      <c r="E55" s="1" t="s">
        <v>380</v>
      </c>
      <c r="F55" s="1" t="s">
        <v>381</v>
      </c>
      <c r="G55" s="1" t="s">
        <v>382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383</v>
      </c>
      <c r="B56" s="1">
        <v>0.0</v>
      </c>
      <c r="C56" s="1" t="s">
        <v>379</v>
      </c>
      <c r="D56" s="1">
        <v>0.0</v>
      </c>
      <c r="E56" s="1" t="s">
        <v>380</v>
      </c>
      <c r="F56" s="1" t="s">
        <v>384</v>
      </c>
      <c r="G56" s="1" t="s">
        <v>385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386</v>
      </c>
      <c r="B57" s="1">
        <v>0.0</v>
      </c>
      <c r="C57" s="1" t="s">
        <v>387</v>
      </c>
      <c r="D57" s="1">
        <v>0.0</v>
      </c>
      <c r="E57" s="1" t="s">
        <v>388</v>
      </c>
      <c r="F57" s="1" t="s">
        <v>389</v>
      </c>
      <c r="G57" s="1" t="s">
        <v>390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391</v>
      </c>
      <c r="B58" s="1">
        <v>0.0</v>
      </c>
      <c r="C58" s="1" t="s">
        <v>392</v>
      </c>
      <c r="D58" s="1" t="s">
        <v>393</v>
      </c>
      <c r="E58" s="1" t="s">
        <v>394</v>
      </c>
      <c r="F58" s="1" t="s">
        <v>395</v>
      </c>
      <c r="G58" s="1" t="s">
        <v>396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397</v>
      </c>
      <c r="B59" s="1">
        <v>0.0</v>
      </c>
      <c r="C59" s="1">
        <v>0.0</v>
      </c>
      <c r="D59" s="1" t="s">
        <v>398</v>
      </c>
      <c r="E59" s="1" t="s">
        <v>399</v>
      </c>
      <c r="F59" s="1" t="s">
        <v>400</v>
      </c>
      <c r="G59" s="1" t="s">
        <v>401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402</v>
      </c>
      <c r="B60" s="1">
        <v>0.0</v>
      </c>
      <c r="C60" s="1">
        <v>0.0</v>
      </c>
      <c r="D60" s="1" t="s">
        <v>403</v>
      </c>
      <c r="E60" s="1" t="s">
        <v>404</v>
      </c>
      <c r="F60" s="1" t="s">
        <v>405</v>
      </c>
      <c r="G60" s="1" t="s">
        <v>406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408</v>
      </c>
      <c r="B62" s="1">
        <v>0.0</v>
      </c>
      <c r="C62" s="1">
        <v>0.0</v>
      </c>
      <c r="D62" s="1">
        <v>0.0</v>
      </c>
      <c r="E62" s="1">
        <v>0.0</v>
      </c>
      <c r="F62" s="1" t="s">
        <v>409</v>
      </c>
      <c r="G62" s="1" t="s">
        <v>410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411</v>
      </c>
      <c r="B63" s="1">
        <v>0.0</v>
      </c>
      <c r="C63" s="1">
        <v>0.0</v>
      </c>
      <c r="D63" s="1">
        <v>0.0</v>
      </c>
      <c r="E63" s="1" t="s">
        <v>412</v>
      </c>
      <c r="F63" s="1" t="s">
        <v>413</v>
      </c>
      <c r="G63" s="1" t="s">
        <v>414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415</v>
      </c>
      <c r="B64" s="1">
        <v>0.0</v>
      </c>
      <c r="C64" s="1">
        <v>0.0</v>
      </c>
      <c r="D64" s="1" t="s">
        <v>416</v>
      </c>
      <c r="E64" s="1" t="s">
        <v>417</v>
      </c>
      <c r="F64" s="1" t="s">
        <v>418</v>
      </c>
      <c r="G64" s="1" t="s">
        <v>419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420</v>
      </c>
      <c r="B65" s="1">
        <v>0.0</v>
      </c>
      <c r="C65" s="1">
        <v>0.0</v>
      </c>
      <c r="D65" s="1" t="s">
        <v>421</v>
      </c>
      <c r="E65" s="1" t="s">
        <v>422</v>
      </c>
      <c r="F65" s="1" t="s">
        <v>423</v>
      </c>
      <c r="G65" s="1" t="s">
        <v>424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425</v>
      </c>
      <c r="B66" s="1">
        <v>0.0</v>
      </c>
      <c r="C66" s="1">
        <v>0.0</v>
      </c>
      <c r="D66" s="1" t="s">
        <v>421</v>
      </c>
      <c r="E66" s="1" t="s">
        <v>422</v>
      </c>
      <c r="F66" s="1" t="s">
        <v>426</v>
      </c>
      <c r="G66" s="1" t="s">
        <v>427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428</v>
      </c>
      <c r="B67" s="1">
        <v>0.0</v>
      </c>
      <c r="C67" s="1">
        <v>0.0</v>
      </c>
      <c r="D67" s="1">
        <v>0.0</v>
      </c>
      <c r="E67" s="1" t="s">
        <v>429</v>
      </c>
      <c r="F67" s="1" t="s">
        <v>430</v>
      </c>
      <c r="G67" s="1">
        <v>-41.25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431</v>
      </c>
      <c r="B68" s="1">
        <v>0.0</v>
      </c>
      <c r="C68" s="1">
        <v>0.0</v>
      </c>
      <c r="D68" s="1">
        <v>0.0</v>
      </c>
      <c r="E68" s="1" t="s">
        <v>429</v>
      </c>
      <c r="F68" s="1" t="s">
        <v>430</v>
      </c>
      <c r="G68" s="1">
        <v>-41.25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432</v>
      </c>
      <c r="B69" s="1">
        <v>0.0</v>
      </c>
      <c r="C69" s="1">
        <v>0.0</v>
      </c>
      <c r="D69" s="1" t="s">
        <v>433</v>
      </c>
      <c r="E69" s="1" t="s">
        <v>434</v>
      </c>
      <c r="F69" s="1" t="s">
        <v>435</v>
      </c>
      <c r="G69" s="1" t="s">
        <v>436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437</v>
      </c>
      <c r="B70" s="1">
        <v>0.0</v>
      </c>
      <c r="C70" s="1">
        <v>0.0</v>
      </c>
      <c r="D70" s="1">
        <v>0.0</v>
      </c>
      <c r="E70" s="1" t="s">
        <v>438</v>
      </c>
      <c r="F70" s="1" t="s">
        <v>439</v>
      </c>
      <c r="G70" s="1" t="s">
        <v>440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441</v>
      </c>
      <c r="B71" s="1">
        <v>0.0</v>
      </c>
      <c r="C71" s="1">
        <v>0.0</v>
      </c>
      <c r="D71" s="1">
        <v>0.0</v>
      </c>
      <c r="E71" s="1">
        <v>0.0</v>
      </c>
      <c r="F71" s="1" t="s">
        <v>442</v>
      </c>
      <c r="G71" s="1" t="s">
        <v>443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444</v>
      </c>
      <c r="B72" s="1">
        <v>0.0</v>
      </c>
      <c r="C72" s="1">
        <v>0.0</v>
      </c>
      <c r="D72" s="1" t="s">
        <v>445</v>
      </c>
      <c r="E72" s="1">
        <v>0.0</v>
      </c>
      <c r="F72" s="1" t="s">
        <v>446</v>
      </c>
      <c r="G72" s="1" t="s">
        <v>447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448</v>
      </c>
      <c r="B73" s="1">
        <v>0.0</v>
      </c>
      <c r="C73" s="1">
        <v>0.0</v>
      </c>
      <c r="D73" s="1" t="s">
        <v>449</v>
      </c>
      <c r="E73" s="1" t="s">
        <v>450</v>
      </c>
      <c r="F73" s="1" t="s">
        <v>451</v>
      </c>
      <c r="G73" s="1" t="s">
        <v>452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453</v>
      </c>
      <c r="B74" s="1">
        <v>0.0</v>
      </c>
      <c r="C74" s="1">
        <v>0.0</v>
      </c>
      <c r="D74" s="1" t="s">
        <v>454</v>
      </c>
      <c r="E74" s="1" t="s">
        <v>455</v>
      </c>
      <c r="F74" s="1" t="s">
        <v>456</v>
      </c>
      <c r="G74" s="1" t="s">
        <v>457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458</v>
      </c>
      <c r="B75" s="1">
        <v>0.0</v>
      </c>
      <c r="C75" s="1">
        <v>0.0</v>
      </c>
      <c r="D75" s="1" t="s">
        <v>454</v>
      </c>
      <c r="E75" s="1" t="s">
        <v>455</v>
      </c>
      <c r="F75" s="1" t="s">
        <v>459</v>
      </c>
      <c r="G75" s="1" t="s">
        <v>460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461</v>
      </c>
      <c r="B76" s="1">
        <v>0.0</v>
      </c>
      <c r="C76" s="1">
        <v>0.0</v>
      </c>
      <c r="D76" s="1" t="s">
        <v>462</v>
      </c>
      <c r="E76" s="1" t="s">
        <v>463</v>
      </c>
      <c r="F76" s="1" t="s">
        <v>464</v>
      </c>
      <c r="G76" s="1" t="s">
        <v>465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466</v>
      </c>
      <c r="B77" s="1">
        <v>0.0</v>
      </c>
      <c r="C77" s="1">
        <v>0.0</v>
      </c>
      <c r="D77" s="1" t="s">
        <v>467</v>
      </c>
      <c r="E77" s="1" t="s">
        <v>468</v>
      </c>
      <c r="F77" s="1" t="s">
        <v>469</v>
      </c>
      <c r="G77" s="1" t="s">
        <v>470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471</v>
      </c>
      <c r="B78" s="1">
        <v>0.0</v>
      </c>
      <c r="C78" s="1">
        <v>0.0</v>
      </c>
      <c r="D78" s="1">
        <v>0.0</v>
      </c>
      <c r="E78" s="1" t="s">
        <v>472</v>
      </c>
      <c r="F78" s="1" t="s">
        <v>473</v>
      </c>
      <c r="G78" s="1" t="s">
        <v>474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475</v>
      </c>
      <c r="B79" s="1">
        <v>0.0</v>
      </c>
      <c r="C79" s="1">
        <v>0.0</v>
      </c>
      <c r="D79" s="1">
        <v>0.0</v>
      </c>
      <c r="E79" s="1" t="s">
        <v>476</v>
      </c>
      <c r="F79" s="1" t="s">
        <v>477</v>
      </c>
      <c r="G79" s="1" t="s">
        <v>478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480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481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482</v>
      </c>
      <c r="B82" s="1">
        <v>0.0</v>
      </c>
      <c r="C82" s="1">
        <v>0.0</v>
      </c>
      <c r="D82" s="1">
        <v>0.0</v>
      </c>
      <c r="E82" s="1">
        <v>0.0</v>
      </c>
      <c r="F82" s="1" t="s">
        <v>483</v>
      </c>
      <c r="G82" s="1" t="s">
        <v>484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485</v>
      </c>
      <c r="B83" s="1">
        <v>0.0</v>
      </c>
      <c r="C83" s="1">
        <v>0.0</v>
      </c>
      <c r="D83" s="1">
        <v>0.0</v>
      </c>
      <c r="E83" s="1" t="s">
        <v>486</v>
      </c>
      <c r="F83" s="1" t="s">
        <v>487</v>
      </c>
      <c r="G83" s="1" t="s">
        <v>488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489</v>
      </c>
      <c r="B84" s="1">
        <v>0.0</v>
      </c>
      <c r="C84" s="1">
        <v>0.0</v>
      </c>
      <c r="D84" s="1">
        <v>0.0</v>
      </c>
      <c r="E84" s="1" t="s">
        <v>490</v>
      </c>
      <c r="F84" s="1" t="s">
        <v>491</v>
      </c>
      <c r="G84" s="1" t="s">
        <v>492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493</v>
      </c>
      <c r="B85" s="1">
        <v>0.0</v>
      </c>
      <c r="C85" s="1">
        <v>0.0</v>
      </c>
      <c r="D85" s="1">
        <v>0.0</v>
      </c>
      <c r="E85" s="1" t="s">
        <v>490</v>
      </c>
      <c r="F85" s="1" t="s">
        <v>491</v>
      </c>
      <c r="G85" s="1" t="s">
        <v>494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495</v>
      </c>
      <c r="B86" s="1">
        <v>0.0</v>
      </c>
      <c r="C86" s="1">
        <v>0.0</v>
      </c>
      <c r="D86" s="1">
        <v>0.0</v>
      </c>
      <c r="E86" s="1" t="s">
        <v>496</v>
      </c>
      <c r="F86" s="1" t="s">
        <v>497</v>
      </c>
      <c r="G86" s="1" t="s">
        <v>498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499</v>
      </c>
      <c r="B87" s="1">
        <v>0.0</v>
      </c>
      <c r="C87" s="1">
        <v>0.0</v>
      </c>
      <c r="D87" s="1">
        <v>0.0</v>
      </c>
      <c r="E87" s="1" t="s">
        <v>496</v>
      </c>
      <c r="F87" s="1" t="s">
        <v>497</v>
      </c>
      <c r="G87" s="1" t="s">
        <v>498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500</v>
      </c>
      <c r="B88" s="1">
        <v>0.0</v>
      </c>
      <c r="C88" s="1">
        <v>0.0</v>
      </c>
      <c r="D88" s="1">
        <v>0.0</v>
      </c>
      <c r="E88" s="1" t="s">
        <v>501</v>
      </c>
      <c r="F88" s="1" t="s">
        <v>502</v>
      </c>
      <c r="G88" s="1" t="s">
        <v>503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504</v>
      </c>
      <c r="B89" s="1">
        <v>0.0</v>
      </c>
      <c r="C89" s="1">
        <v>0.0</v>
      </c>
      <c r="D89" s="1">
        <v>0.0</v>
      </c>
      <c r="E89" s="1" t="s">
        <v>505</v>
      </c>
      <c r="F89" s="1" t="s">
        <v>506</v>
      </c>
      <c r="G89" s="1" t="s">
        <v>507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508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509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510</v>
      </c>
      <c r="B91" s="1">
        <v>0.0</v>
      </c>
      <c r="C91" s="1">
        <v>0.0</v>
      </c>
      <c r="D91" s="1">
        <v>0.0</v>
      </c>
      <c r="E91" s="1">
        <v>0.0</v>
      </c>
      <c r="F91" s="1" t="s">
        <v>511</v>
      </c>
      <c r="G91" s="1" t="s">
        <v>512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513</v>
      </c>
      <c r="B92" s="1">
        <v>0.0</v>
      </c>
      <c r="C92" s="1">
        <v>0.0</v>
      </c>
      <c r="D92" s="1">
        <v>0.0</v>
      </c>
      <c r="E92" s="1" t="s">
        <v>514</v>
      </c>
      <c r="F92" s="1" t="s">
        <v>515</v>
      </c>
      <c r="G92" s="1" t="s">
        <v>516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517</v>
      </c>
      <c r="B93" s="1">
        <v>0.0</v>
      </c>
      <c r="C93" s="1">
        <v>0.0</v>
      </c>
      <c r="D93" s="1">
        <v>0.0</v>
      </c>
      <c r="E93" s="1" t="s">
        <v>518</v>
      </c>
      <c r="F93" s="1" t="s">
        <v>519</v>
      </c>
      <c r="G93" s="1" t="s">
        <v>520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521</v>
      </c>
      <c r="B94" s="1">
        <v>0.0</v>
      </c>
      <c r="C94" s="1">
        <v>0.0</v>
      </c>
      <c r="D94" s="1">
        <v>0.0</v>
      </c>
      <c r="E94" s="1" t="s">
        <v>518</v>
      </c>
      <c r="F94" s="1" t="s">
        <v>522</v>
      </c>
      <c r="G94" s="1" t="s">
        <v>523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524</v>
      </c>
      <c r="B95" s="1">
        <v>0.0</v>
      </c>
      <c r="C95" s="1">
        <v>0.0</v>
      </c>
      <c r="D95" s="1">
        <v>0.0</v>
      </c>
      <c r="E95" s="1" t="s">
        <v>525</v>
      </c>
      <c r="F95" s="1" t="s">
        <v>526</v>
      </c>
      <c r="G95" s="1" t="s">
        <v>527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528</v>
      </c>
      <c r="B96" s="1">
        <v>0.0</v>
      </c>
      <c r="C96" s="1">
        <v>0.0</v>
      </c>
      <c r="D96" s="1">
        <v>0.0</v>
      </c>
      <c r="E96" s="1" t="s">
        <v>529</v>
      </c>
      <c r="F96" s="1" t="s">
        <v>530</v>
      </c>
      <c r="G96" s="1" t="s">
        <v>531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532</v>
      </c>
      <c r="B97" s="1">
        <v>0.0</v>
      </c>
      <c r="C97" s="1">
        <v>0.0</v>
      </c>
      <c r="D97" s="1">
        <v>0.0</v>
      </c>
      <c r="E97" s="1">
        <v>0.0</v>
      </c>
      <c r="F97" s="1" t="s">
        <v>533</v>
      </c>
      <c r="G97" s="1" t="s">
        <v>534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535</v>
      </c>
      <c r="B98" s="1">
        <v>0.0</v>
      </c>
      <c r="C98" s="1">
        <v>0.0</v>
      </c>
      <c r="D98" s="1">
        <v>0.0</v>
      </c>
      <c r="E98" s="1">
        <v>0.0</v>
      </c>
      <c r="F98" s="1" t="s">
        <v>536</v>
      </c>
      <c r="G98" s="1" t="s">
        <v>537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540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542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543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544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545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546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547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546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548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549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550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551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552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553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554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555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556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557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558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559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560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561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562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335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563</v>
      </c>
      <c r="C1" s="1" t="s">
        <v>564</v>
      </c>
      <c r="D1" s="1" t="s">
        <v>565</v>
      </c>
      <c r="E1" s="1" t="s">
        <v>566</v>
      </c>
      <c r="F1" s="1" t="s">
        <v>567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568</v>
      </c>
      <c r="B2" s="1" t="s">
        <v>569</v>
      </c>
      <c r="C2" s="1" t="s">
        <v>570</v>
      </c>
      <c r="D2" s="1" t="s">
        <v>571</v>
      </c>
      <c r="E2" s="1" t="s">
        <v>572</v>
      </c>
      <c r="F2" s="1" t="s">
        <v>573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574</v>
      </c>
      <c r="B3" s="1" t="s">
        <v>575</v>
      </c>
      <c r="C3" s="1" t="s">
        <v>576</v>
      </c>
      <c r="D3" s="1" t="s">
        <v>577</v>
      </c>
      <c r="E3" s="1" t="s">
        <v>578</v>
      </c>
      <c r="F3" s="1" t="s">
        <v>579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580</v>
      </c>
      <c r="B4" s="1" t="s">
        <v>569</v>
      </c>
      <c r="C4" s="1" t="s">
        <v>581</v>
      </c>
      <c r="D4" s="1" t="s">
        <v>582</v>
      </c>
      <c r="E4" s="1" t="s">
        <v>583</v>
      </c>
      <c r="F4" s="1" t="s">
        <v>584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574</v>
      </c>
      <c r="B5" s="1" t="s">
        <v>575</v>
      </c>
      <c r="C5" s="1" t="s">
        <v>585</v>
      </c>
      <c r="D5" s="1" t="s">
        <v>586</v>
      </c>
      <c r="E5" s="1" t="s">
        <v>587</v>
      </c>
      <c r="F5" s="1" t="s">
        <v>588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589</v>
      </c>
      <c r="B6" s="1" t="s">
        <v>590</v>
      </c>
      <c r="C6" s="1" t="s">
        <v>591</v>
      </c>
      <c r="D6" s="1" t="s">
        <v>592</v>
      </c>
      <c r="E6" s="1" t="s">
        <v>593</v>
      </c>
      <c r="F6" s="1" t="s">
        <v>594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595</v>
      </c>
      <c r="B7" s="1" t="s">
        <v>575</v>
      </c>
      <c r="C7" s="1" t="s">
        <v>596</v>
      </c>
      <c r="D7" s="1" t="s">
        <v>575</v>
      </c>
      <c r="E7" s="1" t="s">
        <v>575</v>
      </c>
      <c r="F7" s="1" t="s">
        <v>575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597</v>
      </c>
      <c r="B8" s="1" t="s">
        <v>575</v>
      </c>
      <c r="C8" s="1" t="s">
        <v>598</v>
      </c>
      <c r="D8" s="1" t="s">
        <v>599</v>
      </c>
      <c r="E8" s="1" t="s">
        <v>599</v>
      </c>
      <c r="F8" s="1" t="s">
        <v>600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601</v>
      </c>
      <c r="B9" s="1" t="s">
        <v>575</v>
      </c>
      <c r="C9" s="1" t="s">
        <v>602</v>
      </c>
      <c r="D9" s="1" t="s">
        <v>603</v>
      </c>
      <c r="E9" s="1" t="s">
        <v>604</v>
      </c>
      <c r="F9" s="1" t="s">
        <v>605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606</v>
      </c>
      <c r="B10" s="1" t="s">
        <v>575</v>
      </c>
      <c r="C10" s="1" t="s">
        <v>607</v>
      </c>
      <c r="D10" s="1" t="s">
        <v>608</v>
      </c>
      <c r="E10" s="1" t="s">
        <v>609</v>
      </c>
      <c r="F10" s="1" t="s">
        <v>610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611</v>
      </c>
      <c r="B11" s="1" t="s">
        <v>575</v>
      </c>
      <c r="C11" s="1" t="s">
        <v>612</v>
      </c>
      <c r="D11" s="1" t="s">
        <v>613</v>
      </c>
      <c r="E11" s="1" t="s">
        <v>614</v>
      </c>
      <c r="F11" s="1" t="s">
        <v>615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616</v>
      </c>
      <c r="B12" s="1" t="s">
        <v>575</v>
      </c>
      <c r="C12" s="1" t="s">
        <v>617</v>
      </c>
      <c r="D12" s="1" t="s">
        <v>618</v>
      </c>
      <c r="E12" s="1" t="s">
        <v>619</v>
      </c>
      <c r="F12" s="1" t="s">
        <v>615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620</v>
      </c>
      <c r="B13" s="1" t="s">
        <v>575</v>
      </c>
      <c r="C13" s="1" t="s">
        <v>621</v>
      </c>
      <c r="D13" s="1" t="s">
        <v>575</v>
      </c>
      <c r="E13" s="1" t="s">
        <v>575</v>
      </c>
      <c r="F13" s="1" t="s">
        <v>575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622</v>
      </c>
      <c r="B14" s="1" t="s">
        <v>575</v>
      </c>
      <c r="C14" s="1" t="s">
        <v>623</v>
      </c>
      <c r="D14" s="1" t="s">
        <v>575</v>
      </c>
      <c r="E14" s="1" t="s">
        <v>575</v>
      </c>
      <c r="F14" s="1" t="s">
        <v>575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624</v>
      </c>
      <c r="B15" s="1" t="s">
        <v>575</v>
      </c>
      <c r="C15" s="1" t="s">
        <v>575</v>
      </c>
      <c r="D15" s="1" t="s">
        <v>575</v>
      </c>
      <c r="E15" s="1" t="s">
        <v>575</v>
      </c>
      <c r="F15" s="1" t="s">
        <v>575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625</v>
      </c>
      <c r="B16" s="1" t="s">
        <v>575</v>
      </c>
      <c r="C16" s="1" t="s">
        <v>575</v>
      </c>
      <c r="D16" s="1" t="s">
        <v>575</v>
      </c>
      <c r="E16" s="1" t="s">
        <v>575</v>
      </c>
      <c r="F16" s="1" t="s">
        <v>575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626</v>
      </c>
      <c r="B17" s="1" t="s">
        <v>147</v>
      </c>
      <c r="C17" s="1" t="s">
        <v>154</v>
      </c>
      <c r="D17" s="1" t="s">
        <v>627</v>
      </c>
      <c r="E17" s="1" t="s">
        <v>628</v>
      </c>
      <c r="F17" s="1" t="s">
        <v>629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630</v>
      </c>
      <c r="B18" s="1" t="s">
        <v>575</v>
      </c>
      <c r="C18" s="1" t="s">
        <v>575</v>
      </c>
      <c r="D18" s="1" t="s">
        <v>575</v>
      </c>
      <c r="E18" s="1" t="s">
        <v>575</v>
      </c>
      <c r="F18" s="1" t="s">
        <v>575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631</v>
      </c>
      <c r="B19" s="1" t="s">
        <v>575</v>
      </c>
      <c r="C19" s="1" t="s">
        <v>632</v>
      </c>
      <c r="D19" s="1" t="s">
        <v>633</v>
      </c>
      <c r="E19" s="1" t="s">
        <v>634</v>
      </c>
      <c r="F19" s="1" t="s">
        <v>635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636</v>
      </c>
      <c r="B20" s="1" t="s">
        <v>575</v>
      </c>
      <c r="C20" s="1" t="s">
        <v>637</v>
      </c>
      <c r="D20" s="1" t="s">
        <v>638</v>
      </c>
      <c r="E20" s="1" t="s">
        <v>639</v>
      </c>
      <c r="F20" s="1" t="s">
        <v>640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641</v>
      </c>
      <c r="B21" s="1" t="s">
        <v>575</v>
      </c>
      <c r="C21" s="1" t="s">
        <v>642</v>
      </c>
      <c r="D21" s="1" t="s">
        <v>643</v>
      </c>
      <c r="E21" s="1" t="s">
        <v>644</v>
      </c>
      <c r="F21" s="1" t="s">
        <v>640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645</v>
      </c>
      <c r="B22" s="1" t="s">
        <v>646</v>
      </c>
      <c r="C22" s="1" t="s">
        <v>647</v>
      </c>
      <c r="D22" s="1" t="s">
        <v>648</v>
      </c>
      <c r="E22" s="1" t="s">
        <v>649</v>
      </c>
      <c r="F22" s="1" t="s">
        <v>650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651</v>
      </c>
      <c r="B23" s="1" t="s">
        <v>575</v>
      </c>
      <c r="C23" s="1" t="s">
        <v>652</v>
      </c>
      <c r="D23" s="1" t="s">
        <v>653</v>
      </c>
      <c r="E23" s="1" t="s">
        <v>654</v>
      </c>
      <c r="F23" s="1" t="s">
        <v>655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656</v>
      </c>
      <c r="B24" s="1" t="s">
        <v>657</v>
      </c>
      <c r="C24" s="1" t="s">
        <v>658</v>
      </c>
      <c r="D24" s="1" t="s">
        <v>659</v>
      </c>
      <c r="E24" s="1" t="s">
        <v>660</v>
      </c>
      <c r="F24" s="1" t="s">
        <v>661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662</v>
      </c>
      <c r="B25" s="1" t="s">
        <v>663</v>
      </c>
      <c r="C25" s="1" t="s">
        <v>664</v>
      </c>
      <c r="D25" s="1" t="s">
        <v>665</v>
      </c>
      <c r="E25" s="1" t="s">
        <v>666</v>
      </c>
      <c r="F25" s="1" t="s">
        <v>667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668</v>
      </c>
      <c r="B26" s="1" t="s">
        <v>669</v>
      </c>
      <c r="C26" s="1" t="s">
        <v>670</v>
      </c>
      <c r="D26" s="1" t="s">
        <v>671</v>
      </c>
      <c r="E26" s="1" t="s">
        <v>672</v>
      </c>
      <c r="F26" s="1" t="s">
        <v>575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673</v>
      </c>
      <c r="B2" s="1" t="s">
        <v>674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675</v>
      </c>
      <c r="B3" s="1" t="s">
        <v>676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677</v>
      </c>
      <c r="B4" s="1" t="s">
        <v>678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679</v>
      </c>
      <c r="B5" s="1" t="s">
        <v>680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682</v>
      </c>
      <c r="B7" s="1" t="s">
        <v>683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684</v>
      </c>
      <c r="B8" s="4" t="s">
        <v>685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686</v>
      </c>
      <c r="B9" s="1" t="s">
        <v>687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688</v>
      </c>
      <c r="B10" s="1" t="s">
        <v>689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690</v>
      </c>
      <c r="B11" s="1" t="s">
        <v>687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691</v>
      </c>
      <c r="B12" s="1" t="s">
        <v>692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693</v>
      </c>
      <c r="B13" s="1" t="s">
        <v>694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695</v>
      </c>
      <c r="B14" s="1" t="s">
        <v>692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696</v>
      </c>
      <c r="B15" s="1" t="s">
        <v>697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698</v>
      </c>
      <c r="B16" s="1">
        <v>147.0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699</v>
      </c>
      <c r="B17" s="1" t="s">
        <v>700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701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703</v>
      </c>
      <c r="B20" s="1">
        <v>38.84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704</v>
      </c>
      <c r="B21" s="1">
        <v>38.9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705</v>
      </c>
      <c r="B22" s="1">
        <v>36.12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706</v>
      </c>
      <c r="B23" s="1">
        <v>40.98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707</v>
      </c>
      <c r="B24" s="1">
        <v>38.84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708</v>
      </c>
      <c r="B25" s="1">
        <v>38.9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709</v>
      </c>
      <c r="B26" s="1">
        <v>36.12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710</v>
      </c>
      <c r="B27" s="1">
        <v>40.98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711</v>
      </c>
      <c r="B28" s="1">
        <v>1.172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712</v>
      </c>
      <c r="B29" s="1">
        <v>-19.01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713</v>
      </c>
      <c r="B30" s="1">
        <v>679136.0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714</v>
      </c>
      <c r="B31" s="1">
        <v>679136.0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715</v>
      </c>
      <c r="B32" s="1">
        <v>678312.0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716</v>
      </c>
      <c r="B33" s="1">
        <v>1582580.0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717</v>
      </c>
      <c r="B34" s="1">
        <v>1582580.0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718</v>
      </c>
      <c r="B35" s="1">
        <v>29.22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719</v>
      </c>
      <c r="B36" s="1">
        <v>46.72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720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721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722</v>
      </c>
      <c r="B39" s="1">
        <v>4.7540208E8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723</v>
      </c>
      <c r="B40" s="1">
        <v>3.72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724</v>
      </c>
      <c r="B41" s="1">
        <v>52.79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725</v>
      </c>
      <c r="B42" s="1">
        <v>642.43524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726</v>
      </c>
      <c r="B43" s="1">
        <v>17.692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727</v>
      </c>
      <c r="B44" s="1">
        <v>11.549125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728</v>
      </c>
      <c r="B45" s="1" t="s">
        <v>729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730</v>
      </c>
      <c r="B46" s="1">
        <v>1.473432E8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731</v>
      </c>
      <c r="B47" s="1">
        <v>2627699.0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732</v>
      </c>
      <c r="B48" s="1">
        <v>1.2504E7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733</v>
      </c>
      <c r="B49" s="1">
        <v>222341.0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734</v>
      </c>
      <c r="B50" s="1">
        <v>130967.0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735</v>
      </c>
      <c r="B51" s="1">
        <v>1.7289504E9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736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737</v>
      </c>
      <c r="B53" s="1">
        <v>0.0326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738</v>
      </c>
      <c r="B54" s="1">
        <v>0.66919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739</v>
      </c>
      <c r="B55" s="1">
        <v>0.05368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740</v>
      </c>
      <c r="B56" s="1">
        <v>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741</v>
      </c>
      <c r="B57" s="1">
        <v>0.056399997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742</v>
      </c>
      <c r="B58" s="1">
        <v>1.2504E7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743</v>
      </c>
      <c r="B59" s="1">
        <v>2.305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744</v>
      </c>
      <c r="B60" s="1">
        <v>16.494577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745</v>
      </c>
      <c r="B61" s="1">
        <v>1.696032E9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746</v>
      </c>
      <c r="B62" s="1">
        <v>1.7276544E9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747</v>
      </c>
      <c r="B63" s="1">
        <v>1.7118432E9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748</v>
      </c>
      <c r="B64" s="1">
        <v>-7.739E7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749</v>
      </c>
      <c r="B65" s="1">
        <v>-4.74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750</v>
      </c>
      <c r="B66" s="1">
        <v>-2.0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751</v>
      </c>
      <c r="B67" s="1" t="s">
        <v>752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753</v>
      </c>
      <c r="B68" s="1">
        <v>1.7272224E9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754</v>
      </c>
      <c r="B69" s="1">
        <v>199.112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755</v>
      </c>
      <c r="B70" s="1">
        <v>-2.381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756</v>
      </c>
      <c r="B71" s="1">
        <v>2.5633028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757</v>
      </c>
      <c r="B72" s="1">
        <v>0.25443196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758</v>
      </c>
      <c r="B73" s="1" t="s">
        <v>759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760</v>
      </c>
      <c r="B74" s="1" t="s">
        <v>761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762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763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764</v>
      </c>
      <c r="B77" s="1" t="s">
        <v>765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766</v>
      </c>
      <c r="B78" s="1" t="s">
        <v>765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767</v>
      </c>
      <c r="B79" s="1">
        <v>1.6172838E9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768</v>
      </c>
      <c r="B80" s="1" t="s">
        <v>769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770</v>
      </c>
      <c r="B81" s="1" t="s">
        <v>771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772</v>
      </c>
      <c r="B82" s="1" t="s">
        <v>773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774</v>
      </c>
      <c r="B83" s="1" t="s">
        <v>775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776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777</v>
      </c>
      <c r="B85" s="1">
        <v>38.02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778</v>
      </c>
      <c r="B86" s="1">
        <v>52.0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779</v>
      </c>
      <c r="B87" s="1">
        <v>52.0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780</v>
      </c>
      <c r="B88" s="1">
        <v>52.0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781</v>
      </c>
      <c r="B89" s="1">
        <v>52.0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782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783</v>
      </c>
      <c r="B91" s="1" t="s">
        <v>784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785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786</v>
      </c>
      <c r="B93" s="1">
        <v>2.1328E7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787</v>
      </c>
      <c r="B94" s="1">
        <v>3.206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788</v>
      </c>
      <c r="B95" s="1">
        <v>-6.1885E7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789</v>
      </c>
      <c r="B96" s="1">
        <v>7679000.0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790</v>
      </c>
      <c r="B97" s="1">
        <v>1.566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791</v>
      </c>
      <c r="B98" s="1">
        <v>1.695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792</v>
      </c>
      <c r="B99" s="1">
        <v>740000.0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793</v>
      </c>
      <c r="B100" s="1">
        <v>50.088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794</v>
      </c>
      <c r="B101" s="1">
        <v>0.123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795</v>
      </c>
      <c r="B102" s="1">
        <v>-0.50554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796</v>
      </c>
      <c r="B103" s="1">
        <v>-1.6208299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797</v>
      </c>
      <c r="B104" s="1">
        <v>-4.1057E7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798</v>
      </c>
      <c r="B105" s="1">
        <v>-4.6124E7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799</v>
      </c>
      <c r="B106" s="1">
        <v>5.263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800</v>
      </c>
      <c r="B107" s="1">
        <v>-1.78784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801</v>
      </c>
      <c r="B108" s="1">
        <v>-173.2521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802</v>
      </c>
      <c r="B109" s="1" t="s">
        <v>729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803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-6.25</v>
      </c>
      <c r="D3" s="1">
        <v>-7.5</v>
      </c>
      <c r="E3" s="1">
        <v>-38.75</v>
      </c>
      <c r="F3" s="1">
        <v>-97.5</v>
      </c>
      <c r="G3" s="1">
        <v>2.5</v>
      </c>
      <c r="H3" s="1">
        <f>IF(G3*FORECAST(H2,B3:G3,B2:G2)&gt;0,FORECAST(H2,B3:G3,B2:G2),G3)*$X$1</f>
        <v>2.5</v>
      </c>
      <c r="I3" s="1">
        <f>IF(H3*FORECAST(I2,B3:H3,B2:H2)&gt;0,FORECAST(I2,B3:H3,B2:H2),H3)*$X$1</f>
        <v>2.5</v>
      </c>
      <c r="J3" s="1">
        <f>IF(I3*FORECAST(J2,B3:I3,B2:I2)&gt;0,FORECAST(J2,B3:I3,B2:I2),I3)*$X$1</f>
        <v>2.5</v>
      </c>
      <c r="K3" s="1">
        <f>IF(J3*FORECAST(K2,B3:J3,B2:J2)&gt;0,FORECAST(K2,B3:J3,B2:J2),J3)*$X$1</f>
        <v>2.5</v>
      </c>
      <c r="L3" s="1">
        <f>IF(K3*FORECAST(L2,B3:K3,B2:K2)&gt;0,FORECAST(L2,B3:K3,B2:K2),K3)*$X$1</f>
        <v>2.5</v>
      </c>
      <c r="M3" s="1">
        <f>IF(L3*FORECAST(M2,B3:L3,B2:L2)&gt;0,FORECAST(M2,B3:L3,B2:L2),L3)*$X$1</f>
        <v>1.909090909</v>
      </c>
      <c r="N3" s="1">
        <f>IF(M3*FORECAST(N2,B3:M3,B2:M2)&gt;0,FORECAST(N2,B3:M3,B2:M2),M3)*$X$1</f>
        <v>4.272727273</v>
      </c>
      <c r="O3" s="5">
        <f>IF(N3*FORECAST(O2,B3:N3,B2:N2)&gt;0,FORECAST(O2,B3:N3,B2:N2),N3)*$X$1</f>
        <v>6.636363636</v>
      </c>
      <c r="P3" s="5">
        <f>IF(O3*FORECAST(P2,B3:O3,B2:O2)&gt;0,FORECAST(P2,B3:O3,B2:O2),O3)*$X$1</f>
        <v>9</v>
      </c>
      <c r="Q3" s="5">
        <f>IF(P3*FORECAST(Q2,B3:P3,B2:P2)&gt;0,FORECAST(Q2,B3:P3,B2:P2),P3)*$X$1</f>
        <v>11.36363636</v>
      </c>
      <c r="R3" s="5">
        <f>IF(Q3*FORECAST(R2,B3:Q3,B2:Q2)&gt;0,FORECAST(R2,B3:Q3,B2:Q2),Q3)*$X$1</f>
        <v>13.72727273</v>
      </c>
      <c r="S3" s="5">
        <f>IF(R3*FORECAST(S2,B3:R3,B2:R2)&gt;0,FORECAST(S2,B3:R3,B2:R2),R3)*$X$1</f>
        <v>16.09090909</v>
      </c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-93.75</v>
      </c>
      <c r="C4" s="1">
        <v>5.0</v>
      </c>
      <c r="D4" s="1">
        <v>-107.5</v>
      </c>
      <c r="E4" s="1">
        <v>-51.25</v>
      </c>
      <c r="F4" s="1">
        <v>-45.0</v>
      </c>
      <c r="G4" s="1">
        <v>-21.25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804</v>
      </c>
      <c r="B5" s="1">
        <v>5.0</v>
      </c>
      <c r="C5" s="1">
        <v>5.0</v>
      </c>
      <c r="D5" s="1">
        <v>2.0</v>
      </c>
      <c r="E5" s="1">
        <v>4.0</v>
      </c>
      <c r="F5" s="1">
        <v>5.0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805</v>
      </c>
      <c r="L7" s="1">
        <f>IF(S3*FORECAST(S2,B3:S3,B2:S2)&gt;0,FORECAST(S2,B3:S3,B2:S2),R3)*$X$1 * (1+0.02)/(0.0834-0.02)</f>
        <v>258.8758245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806</v>
      </c>
      <c r="L8" s="6">
        <f t="array" ref="L8">NPV(0.0834,I3:S3)</f>
        <v>39.02328117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807</v>
      </c>
      <c r="L9" s="6">
        <f t="array" ref="L9">NPV(0.0834,I16:S16)</f>
        <v>107.2542107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808</v>
      </c>
      <c r="L10" s="6">
        <f>L8 + L9</f>
        <v>146.2774919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-21.25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809</v>
      </c>
      <c r="L12" s="6">
        <f>L10 - L11</f>
        <v>167.5274919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810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33.50549838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258.8758245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1.25</v>
      </c>
      <c r="C3" s="1">
        <v>-55.0</v>
      </c>
      <c r="D3" s="1">
        <v>-340.0</v>
      </c>
      <c r="E3" s="1">
        <v>81.25</v>
      </c>
      <c r="F3" s="1">
        <v>-91.25</v>
      </c>
      <c r="G3" s="1">
        <v>-28.75</v>
      </c>
      <c r="H3" s="1">
        <f>IF(G3*FORECAST(H2,B3:G3,B2:G2)&gt;0,FORECAST(H2,B3:G3,B2:G2),G3)*$X$1</f>
        <v>-55.83333333</v>
      </c>
      <c r="I3" s="1">
        <f>IF(H3*FORECAST(I2,B3:H3,B2:H2)&gt;0,FORECAST(I2,B3:H3,B2:H2),H3)*$X$1</f>
        <v>-51.19047619</v>
      </c>
      <c r="J3" s="1">
        <f>IF(I3*FORECAST(J2,B3:I3,B2:I2)&gt;0,FORECAST(J2,B3:I3,B2:I2),I3)*$X$1</f>
        <v>-46.54761905</v>
      </c>
      <c r="K3" s="1">
        <f>IF(J3*FORECAST(K2,B3:J3,B2:J2)&gt;0,FORECAST(K2,B3:J3,B2:J2),J3)*$X$1</f>
        <v>-41.9047619</v>
      </c>
      <c r="L3" s="1">
        <f>IF(K3*FORECAST(L2,B3:K3,B2:K2)&gt;0,FORECAST(L2,B3:K3,B2:K2),K3)*$X$1</f>
        <v>-37.26190476</v>
      </c>
      <c r="M3" s="1">
        <f>IF(L3*FORECAST(M2,B3:L3,B2:L2)&gt;0,FORECAST(M2,B3:L3,B2:L2),L3)*$X$1</f>
        <v>-32.61904762</v>
      </c>
      <c r="N3" s="1">
        <f>IF(M3*FORECAST(N2,B3:M3,B2:M2)&gt;0,FORECAST(N2,B3:M3,B2:M2),M3)*$X$1</f>
        <v>-27.97619048</v>
      </c>
      <c r="O3" s="5">
        <f>IF(N3*FORECAST(O2,B3:N3,B2:N2)&gt;0,FORECAST(O2,B3:N3,B2:N2),N3)*$X$1</f>
        <v>-23.33333333</v>
      </c>
      <c r="P3" s="5">
        <f>IF(O3*FORECAST(P2,B3:O3,B2:O2)&gt;0,FORECAST(P2,B3:O3,B2:O2),O3)*$X$1</f>
        <v>-18.69047619</v>
      </c>
      <c r="Q3" s="5">
        <f>IF(P3*FORECAST(Q2,B3:P3,B2:P2)&gt;0,FORECAST(Q2,B3:P3,B2:P2),P3)*$X$1</f>
        <v>-14.04761905</v>
      </c>
      <c r="R3" s="5">
        <f>IF(Q3*FORECAST(R2,B3:Q3,B2:Q2)&gt;0,FORECAST(R2,B3:Q3,B2:Q2),Q3)*$X$1</f>
        <v>-9.404761905</v>
      </c>
      <c r="S3" s="5">
        <f>IF(R3*FORECAST(S2,B3:R3,B2:R2)&gt;0,FORECAST(S2,B3:R3,B2:R2),R3)*$X$1</f>
        <v>-4.761904762</v>
      </c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-93.75</v>
      </c>
      <c r="C4" s="1">
        <v>5.0</v>
      </c>
      <c r="D4" s="1">
        <v>-107.5</v>
      </c>
      <c r="E4" s="1">
        <v>-51.25</v>
      </c>
      <c r="F4" s="1">
        <v>-45.0</v>
      </c>
      <c r="G4" s="1">
        <v>-21.25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804</v>
      </c>
      <c r="B5" s="1">
        <v>5.0</v>
      </c>
      <c r="C5" s="1">
        <v>5.0</v>
      </c>
      <c r="D5" s="1">
        <v>2.0</v>
      </c>
      <c r="E5" s="1">
        <v>4.0</v>
      </c>
      <c r="F5" s="1">
        <v>5.0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805</v>
      </c>
      <c r="L7" s="1">
        <f>IF(S3*FORECAST(S2,B3:S3,B2:S2)&gt;0,FORECAST(S2,B3:S3,B2:S2),R3)*$X$1 * (1+0.02)/(0.0834-0.02)</f>
        <v>-76.61108607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806</v>
      </c>
      <c r="L8" s="6">
        <f t="array" ref="L8">NPV(0.0834,I3:S3)</f>
        <v>-222.2518238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807</v>
      </c>
      <c r="L9" s="6">
        <f t="array" ref="L9">NPV(0.0834,I16:S16)</f>
        <v>-31.74055201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808</v>
      </c>
      <c r="L10" s="6">
        <f>L8 + L9</f>
        <v>-253.9923758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-21.25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809</v>
      </c>
      <c r="L12" s="6">
        <f>L10 - L11</f>
        <v>-232.7423758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810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-46.54847516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-76.61108607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