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<sst xmlns="http://schemas.openxmlformats.org/spreadsheetml/2006/main" count="1088" uniqueCount="873">
  <si>
    <t>ticker</t>
  </si>
  <si>
    <t>ARMP</t>
  </si>
  <si>
    <t>nombre</t>
  </si>
  <si>
    <t>ARMATA PHARMACEUTICALS IN</t>
  </si>
  <si>
    <t>empresa</t>
  </si>
  <si>
    <t>Biotechnology &amp; Medical Research</t>
  </si>
  <si>
    <t>Open</t>
  </si>
  <si>
    <t>Target Price</t>
  </si>
  <si>
    <t>Upside</t>
  </si>
  <si>
    <t>-1940.93%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</si>
  <si>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</si>
  <si>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</si>
  <si>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</si>
  <si>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</si>
  <si>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</si>
  <si>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</si>
  <si>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</si>
  <si>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</si>
  <si>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</si>
  <si>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</si>
  <si>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</si>
  <si>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</si>
  <si>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</si>
  <si>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</si>
  <si>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</si>
  <si>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</si>
  <si>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</si>
  <si>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</si>
  <si>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</si>
  <si>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</si>
  <si>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</si>
  <si>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</si>
  <si>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</si>
  <si>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</si>
  <si>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</si>
  <si>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</si>
  <si>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</si>
  <si>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</si>
  <si>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</si>
  <si>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</si>
  <si>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</si>
  <si>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</si>
  <si>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</si>
  <si>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</si>
  <si>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</si>
  <si>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</si>
  <si>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</si>
  <si>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</si>
  <si>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</si>
  <si>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</si>
  <si>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</si>
  <si>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</si>
  <si>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</si>
  <si>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</si>
  <si>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</si>
  <si>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</si>
  <si>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</si>
  <si>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</si>
  <si>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</si>
  <si>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</si>
  <si>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</si>
  <si>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</si>
  <si>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</si>
  <si>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</si>
  <si>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</si>
  <si>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</si>
  <si>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</si>
  <si>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</si>
  <si>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</si>
  <si>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</si>
  <si>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</si>
  <si>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</si>
  <si>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</si>
  <si>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</si>
  <si>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</si>
  <si>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</si>
  <si>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</si>
  <si>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</si>
  <si>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</si>
  <si>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</si>
  <si>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</si>
  <si>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</si>
  <si>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</si>
  <si>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</si>
  <si>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</si>
  <si>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3.31</t>
  </si>
  <si>
    <t>1.05</t>
  </si>
  <si>
    <t>1.47</t>
  </si>
  <si>
    <t>1.01</t>
  </si>
  <si>
    <t>0.94</t>
  </si>
  <si>
    <t>-0.89</t>
  </si>
  <si>
    <t>Tangible Book Value</t>
  </si>
  <si>
    <t>Tangible Book Value Per Share</t>
  </si>
  <si>
    <t>1.12</t>
  </si>
  <si>
    <t>0.82</t>
  </si>
  <si>
    <t>0.81</t>
  </si>
  <si>
    <t>0.9</t>
  </si>
  <si>
    <t>-0.98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</si>
  <si>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</si>
  <si>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</si>
  <si>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</si>
  <si>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</si>
  <si>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</si>
  <si>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</si>
  <si>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</si>
  <si>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</si>
  <si>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</si>
  <si>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</si>
  <si>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</si>
  <si>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</si>
  <si>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</si>
  <si>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</si>
  <si>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</si>
  <si>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</si>
  <si>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</si>
  <si>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</si>
  <si>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</si>
  <si>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</si>
  <si>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</si>
  <si>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</si>
  <si>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</si>
  <si>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Assets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</si>
  <si>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</si>
  <si>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</si>
  <si>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</si>
  <si>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</si>
  <si>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</si>
  <si>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</si>
  <si>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</si>
  <si>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</si>
  <si>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</si>
  <si>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</si>
  <si>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-2.25</t>
  </si>
  <si>
    <t>-2.48</t>
  </si>
  <si>
    <t>-2.49</t>
  </si>
  <si>
    <t>-1.35</t>
  </si>
  <si>
    <t>-0.96</t>
  </si>
  <si>
    <t>-1.08</t>
  </si>
  <si>
    <t>-1.91</t>
  </si>
  <si>
    <t>Basic EPS - Continuing Operations</t>
  </si>
  <si>
    <t>Basic Weighted Average Shares Outstanding</t>
  </si>
  <si>
    <t>Net EPS - Diluted</t>
  </si>
  <si>
    <t>-2.52</t>
  </si>
  <si>
    <t>-2.55</t>
  </si>
  <si>
    <t>Diluted EPS - Continuing Operations</t>
  </si>
  <si>
    <t>Diluted Weighted Average Shares Outstanding</t>
  </si>
  <si>
    <t>Normalized Basic EPS</t>
  </si>
  <si>
    <t>-1.42</t>
  </si>
  <si>
    <t>-0.92</t>
  </si>
  <si>
    <t>-1.41</t>
  </si>
  <si>
    <t>-0.84</t>
  </si>
  <si>
    <t>-0.62</t>
  </si>
  <si>
    <t>-0.67</t>
  </si>
  <si>
    <t>-0.75</t>
  </si>
  <si>
    <t>Normalized Diluted EPS</t>
  </si>
  <si>
    <t>-1.38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</si>
  <si>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</si>
  <si>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</si>
  <si>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</si>
  <si>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</si>
  <si>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</si>
  <si>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</si>
  <si>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</si>
  <si>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</si>
  <si>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</si>
  <si>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</si>
  <si>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</si>
  <si>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</si>
  <si>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</si>
  <si>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</si>
  <si>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</si>
  <si>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</si>
  <si>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</si>
  <si>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</si>
  <si>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</si>
  <si>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-33.38</t>
  </si>
  <si>
    <t>-56.22</t>
  </si>
  <si>
    <t>-41.53</t>
  </si>
  <si>
    <t>-27.25</t>
  </si>
  <si>
    <t>-27.89</t>
  </si>
  <si>
    <t>-26.32</t>
  </si>
  <si>
    <t>Return on Total Capital</t>
  </si>
  <si>
    <t>-42.49</t>
  </si>
  <si>
    <t>-89.41</t>
  </si>
  <si>
    <t>-54.55</t>
  </si>
  <si>
    <t>-31.22</t>
  </si>
  <si>
    <t>-31.15</t>
  </si>
  <si>
    <t>-29.51</t>
  </si>
  <si>
    <t>Return On Equity %</t>
  </si>
  <si>
    <t>-104.27</t>
  </si>
  <si>
    <t>-174.8</t>
  </si>
  <si>
    <t>-132.62</t>
  </si>
  <si>
    <t>-104.65</t>
  </si>
  <si>
    <t>-120.1</t>
  </si>
  <si>
    <t>Return on Common Equity</t>
  </si>
  <si>
    <t>Margin Analysis</t>
  </si>
  <si>
    <t>Gross Profit Margin %</t>
  </si>
  <si>
    <t>-347.36</t>
  </si>
  <si>
    <t>-535.75</t>
  </si>
  <si>
    <t>-645.64</t>
  </si>
  <si>
    <t>SG&amp;A Margin</t>
  </si>
  <si>
    <t>185.09</t>
  </si>
  <si>
    <t>135.02</t>
  </si>
  <si>
    <t>257.21</t>
  </si>
  <si>
    <t>EBITDA Margin %</t>
  </si>
  <si>
    <t>-506.33</t>
  </si>
  <si>
    <t>-654.58</t>
  </si>
  <si>
    <t>-881.39</t>
  </si>
  <si>
    <t>EBITA Margin %</t>
  </si>
  <si>
    <t>-532.45</t>
  </si>
  <si>
    <t>-670.77</t>
  </si>
  <si>
    <t>-902.85</t>
  </si>
  <si>
    <t>EBIT Margin %</t>
  </si>
  <si>
    <t>Income From Continuing Operations Margin %</t>
  </si>
  <si>
    <t>-517.55</t>
  </si>
  <si>
    <t>-670.24</t>
  </si>
  <si>
    <t>Net Income Margin %</t>
  </si>
  <si>
    <t>Net Avail. For Common Margin %</t>
  </si>
  <si>
    <t>Normalized Net Income Margin</t>
  </si>
  <si>
    <t>-333.61</t>
  </si>
  <si>
    <t>-418.9</t>
  </si>
  <si>
    <t>-598.05</t>
  </si>
  <si>
    <t>Levered Free Cash Flow Margin</t>
  </si>
  <si>
    <t>-375.92</t>
  </si>
  <si>
    <t>-440.02</t>
  </si>
  <si>
    <t>-612.64</t>
  </si>
  <si>
    <t>Unlevered Free Cash Flow Margin</t>
  </si>
  <si>
    <t>-375.03</t>
  </si>
  <si>
    <t>-576.4</t>
  </si>
  <si>
    <t>Asset Turnover</t>
  </si>
  <si>
    <t>0.03</t>
  </si>
  <si>
    <t>0.08</t>
  </si>
  <si>
    <t>0.07</t>
  </si>
  <si>
    <t>0.05</t>
  </si>
  <si>
    <t>Fixed Assets Turnover</t>
  </si>
  <si>
    <t>0.1</t>
  </si>
  <si>
    <t>0.18</t>
  </si>
  <si>
    <t>0.13</t>
  </si>
  <si>
    <t>0.09</t>
  </si>
  <si>
    <t>Short Term Liquidity</t>
  </si>
  <si>
    <t>Current Ratio</t>
  </si>
  <si>
    <t>28.22</t>
  </si>
  <si>
    <t>5.1</t>
  </si>
  <si>
    <t>1.36</t>
  </si>
  <si>
    <t>1.62</t>
  </si>
  <si>
    <t>3.11</t>
  </si>
  <si>
    <t>1.09</t>
  </si>
  <si>
    <t>1.16</t>
  </si>
  <si>
    <t>Quick Ratio</t>
  </si>
  <si>
    <t>27.74</t>
  </si>
  <si>
    <t>4.76</t>
  </si>
  <si>
    <t>1.24</t>
  </si>
  <si>
    <t>1.52</t>
  </si>
  <si>
    <t>2.76</t>
  </si>
  <si>
    <t>0.67</t>
  </si>
  <si>
    <t>1.03</t>
  </si>
  <si>
    <t>Operating Cash Flow to Current Liabilities</t>
  </si>
  <si>
    <t>-18.26</t>
  </si>
  <si>
    <t>-5.23</t>
  </si>
  <si>
    <t>-3.19</t>
  </si>
  <si>
    <t>-2.72</t>
  </si>
  <si>
    <t>-4.9</t>
  </si>
  <si>
    <t>-1.31</t>
  </si>
  <si>
    <t>-2.88</t>
  </si>
  <si>
    <t>Average Days Payable Outstanding</t>
  </si>
  <si>
    <t>21.93</t>
  </si>
  <si>
    <t>19.09</t>
  </si>
  <si>
    <t>14.68</t>
  </si>
  <si>
    <t>17.63</t>
  </si>
  <si>
    <t>Long Term Solvency</t>
  </si>
  <si>
    <t>Total Debt/Equity</t>
  </si>
  <si>
    <t>19.62</t>
  </si>
  <si>
    <t>69.74</t>
  </si>
  <si>
    <t>149.58</t>
  </si>
  <si>
    <t>135.3</t>
  </si>
  <si>
    <t>-375.4</t>
  </si>
  <si>
    <t>Total Debt / Total Capital</t>
  </si>
  <si>
    <t>16.4</t>
  </si>
  <si>
    <t>41.08</t>
  </si>
  <si>
    <t>59.93</t>
  </si>
  <si>
    <t>57.5</t>
  </si>
  <si>
    <t>136.31</t>
  </si>
  <si>
    <t>LT Debt/Equity</t>
  </si>
  <si>
    <t>10.66</t>
  </si>
  <si>
    <t>57.68</t>
  </si>
  <si>
    <t>143.64</t>
  </si>
  <si>
    <t>88.15</t>
  </si>
  <si>
    <t>-345.83</t>
  </si>
  <si>
    <t>Long-Term Debt / Total Capital</t>
  </si>
  <si>
    <t>8.91</t>
  </si>
  <si>
    <t>33.98</t>
  </si>
  <si>
    <t>57.55</t>
  </si>
  <si>
    <t>37.46</t>
  </si>
  <si>
    <t>125.57</t>
  </si>
  <si>
    <t>Total Liabilities / Total Assets</t>
  </si>
  <si>
    <t>7.25</t>
  </si>
  <si>
    <t>47.1</t>
  </si>
  <si>
    <t>42.66</t>
  </si>
  <si>
    <t>52.28</t>
  </si>
  <si>
    <t>63.6</t>
  </si>
  <si>
    <t>62.35</t>
  </si>
  <si>
    <t>132.6</t>
  </si>
  <si>
    <t>EBIT / Interest Expense</t>
  </si>
  <si>
    <t>-10.75</t>
  </si>
  <si>
    <t>-19.32</t>
  </si>
  <si>
    <t>-34.37</t>
  </si>
  <si>
    <t>-372.22</t>
  </si>
  <si>
    <t>-15.57</t>
  </si>
  <si>
    <t>EBITDA / Interest Expense</t>
  </si>
  <si>
    <t>-9.42</t>
  </si>
  <si>
    <t>-16.26</t>
  </si>
  <si>
    <t>-29.57</t>
  </si>
  <si>
    <t>-311.77</t>
  </si>
  <si>
    <t>-12.38</t>
  </si>
  <si>
    <t>(EBITDA - Capex) / Interest Expense</t>
  </si>
  <si>
    <t>-10.28</t>
  </si>
  <si>
    <t>-16.5</t>
  </si>
  <si>
    <t>-30.89</t>
  </si>
  <si>
    <t>-332.14</t>
  </si>
  <si>
    <t>-15.48</t>
  </si>
  <si>
    <t>Total Debt / EBITDA</t>
  </si>
  <si>
    <t>-0.19</t>
  </si>
  <si>
    <t>-0.71</t>
  </si>
  <si>
    <t>-1.9</t>
  </si>
  <si>
    <t>-1.64</t>
  </si>
  <si>
    <t>-3.7</t>
  </si>
  <si>
    <t>Net Debt / EBITDA</t>
  </si>
  <si>
    <t>1.51</t>
  </si>
  <si>
    <t>0.21</t>
  </si>
  <si>
    <t>-1.39</t>
  </si>
  <si>
    <t>-1.14</t>
  </si>
  <si>
    <t>-3.29</t>
  </si>
  <si>
    <t>Total Debt / (EBITDA - Capex)</t>
  </si>
  <si>
    <t>-0.68</t>
  </si>
  <si>
    <t>-1.79</t>
  </si>
  <si>
    <t>-1.53</t>
  </si>
  <si>
    <t>-2.96</t>
  </si>
  <si>
    <t>Net Debt / (EBITDA - Capex)</t>
  </si>
  <si>
    <t>1.45</t>
  </si>
  <si>
    <t>0.93</t>
  </si>
  <si>
    <t>-0.18</t>
  </si>
  <si>
    <t>-1.3</t>
  </si>
  <si>
    <t>-1.06</t>
  </si>
  <si>
    <t>-2.63</t>
  </si>
  <si>
    <t>Growth Over Prior Year</t>
  </si>
  <si>
    <t>Total Revenues, 1 Yr. Growth %</t>
  </si>
  <si>
    <t>443.62</t>
  </si>
  <si>
    <t>23.11</t>
  </si>
  <si>
    <t>-17.77</t>
  </si>
  <si>
    <t>Gross Profit, 1 Yr. Growth %</t>
  </si>
  <si>
    <t>40.81</t>
  </si>
  <si>
    <t>14.1</t>
  </si>
  <si>
    <t>89.88</t>
  </si>
  <si>
    <t>-0.91</t>
  </si>
  <si>
    <t>EBITDA, 1 Yr. Growth %</t>
  </si>
  <si>
    <t>-31.49</t>
  </si>
  <si>
    <t>74.4</t>
  </si>
  <si>
    <t>23.05</t>
  </si>
  <si>
    <t>10.65</t>
  </si>
  <si>
    <t>59.16</t>
  </si>
  <si>
    <t>10.72</t>
  </si>
  <si>
    <t>EBITA, 1 Yr. Growth %</t>
  </si>
  <si>
    <t>-29.54</t>
  </si>
  <si>
    <t>65.17</t>
  </si>
  <si>
    <t>10.35</t>
  </si>
  <si>
    <t>55.09</t>
  </si>
  <si>
    <t>10.68</t>
  </si>
  <si>
    <t>EBIT, 1 Yr. Growth %</t>
  </si>
  <si>
    <t>Earnings From Cont. Operations, 1 Yr. Growth %</t>
  </si>
  <si>
    <t>10.4</t>
  </si>
  <si>
    <t>16.63</t>
  </si>
  <si>
    <t>13.87</t>
  </si>
  <si>
    <t>4.39</t>
  </si>
  <si>
    <t>59.43</t>
  </si>
  <si>
    <t>87.03</t>
  </si>
  <si>
    <t>Net Income, 1 Yr. Growth %</t>
  </si>
  <si>
    <t>Normalized Net Income, 1 Yr. Growth %</t>
  </si>
  <si>
    <t>-34.88</t>
  </si>
  <si>
    <t>78.32</t>
  </si>
  <si>
    <t>25.2</t>
  </si>
  <si>
    <t>7.66</t>
  </si>
  <si>
    <t>54.59</t>
  </si>
  <si>
    <t>17.39</t>
  </si>
  <si>
    <t>Diluted EPS Before Extra, 1 Yr. Growth %</t>
  </si>
  <si>
    <t>12.23</t>
  </si>
  <si>
    <t>-28.99</t>
  </si>
  <si>
    <t>-46.99</t>
  </si>
  <si>
    <t>-28.91</t>
  </si>
  <si>
    <t>12.06</t>
  </si>
  <si>
    <t>77.21</t>
  </si>
  <si>
    <t>Net Property, Plant and Equip., 1 Yr. Growth %</t>
  </si>
  <si>
    <t>-14.99</t>
  </si>
  <si>
    <t>29.73</t>
  </si>
  <si>
    <t>204.56</t>
  </si>
  <si>
    <t>196.58</t>
  </si>
  <si>
    <t>22.54</t>
  </si>
  <si>
    <t>22.77</t>
  </si>
  <si>
    <t>Total Assets, 1 Yr. Growth %</t>
  </si>
  <si>
    <t>-44.58</t>
  </si>
  <si>
    <t>74.98</t>
  </si>
  <si>
    <t>55.26</t>
  </si>
  <si>
    <t>76.56</t>
  </si>
  <si>
    <t>37.36</t>
  </si>
  <si>
    <t>2.64</t>
  </si>
  <si>
    <t>Tangible Book Value, 1 Yr. Growth %</t>
  </si>
  <si>
    <t>-68.39</t>
  </si>
  <si>
    <t>44.31</t>
  </si>
  <si>
    <t>38.4</t>
  </si>
  <si>
    <t>42.56</t>
  </si>
  <si>
    <t>48.77</t>
  </si>
  <si>
    <t>-209.1</t>
  </si>
  <si>
    <t>Common Equity, 1 Yr. Growth %</t>
  </si>
  <si>
    <t>89.67</t>
  </si>
  <si>
    <t>29.22</t>
  </si>
  <si>
    <t>34.68</t>
  </si>
  <si>
    <t>42.06</t>
  </si>
  <si>
    <t>-188.87</t>
  </si>
  <si>
    <t>Cash From Operations, 1 Yr. Growth %</t>
  </si>
  <si>
    <t>-23.23</t>
  </si>
  <si>
    <t>46.63</t>
  </si>
  <si>
    <t>17.25</t>
  </si>
  <si>
    <t>29.04</t>
  </si>
  <si>
    <t>37.78</t>
  </si>
  <si>
    <t>Capital Expenditures, 1 Yr. Growth %</t>
  </si>
  <si>
    <t>60.26</t>
  </si>
  <si>
    <t>-74.4</t>
  </si>
  <si>
    <t>267.86</t>
  </si>
  <si>
    <t>58.25</t>
  </si>
  <si>
    <t>69.56</t>
  </si>
  <si>
    <t>268.34</t>
  </si>
  <si>
    <t>Levered Free Cash Flow, 1 Yr. Growth %</t>
  </si>
  <si>
    <t>-19.53</t>
  </si>
  <si>
    <t>104.31</t>
  </si>
  <si>
    <t>71.04</t>
  </si>
  <si>
    <t>44.1</t>
  </si>
  <si>
    <t>14.48</t>
  </si>
  <si>
    <t>Unlevered Free Cash Flow, 1 Yr. Growth %</t>
  </si>
  <si>
    <t>-20.88</t>
  </si>
  <si>
    <t>123.13</t>
  </si>
  <si>
    <t>77.72</t>
  </si>
  <si>
    <t>44.45</t>
  </si>
  <si>
    <t>7.71</t>
  </si>
  <si>
    <t>Compound Annual Growth Rate Over Two Years</t>
  </si>
  <si>
    <t>Total Revenues, 2 Yr. CAGR %</t>
  </si>
  <si>
    <t>158.7</t>
  </si>
  <si>
    <t>0.61</t>
  </si>
  <si>
    <t>Gross Profit, 2 Yr. CAGR %</t>
  </si>
  <si>
    <t>36.64</t>
  </si>
  <si>
    <t>47.19</t>
  </si>
  <si>
    <t>37.17</t>
  </si>
  <si>
    <t>EBITDA, 2 Yr. CAGR %</t>
  </si>
  <si>
    <t>9.31</t>
  </si>
  <si>
    <t>46.49</t>
  </si>
  <si>
    <t>16.68</t>
  </si>
  <si>
    <t>32.7</t>
  </si>
  <si>
    <t>32.75</t>
  </si>
  <si>
    <t>EBITA, 2 Yr. CAGR %</t>
  </si>
  <si>
    <t>7.88</t>
  </si>
  <si>
    <t>40.79</t>
  </si>
  <si>
    <t>15.08</t>
  </si>
  <si>
    <t>30.82</t>
  </si>
  <si>
    <t>31.01</t>
  </si>
  <si>
    <t>EBIT, 2 Yr. CAGR %</t>
  </si>
  <si>
    <t>Earnings From Cont. Operations, 2 Yr. CAGR %</t>
  </si>
  <si>
    <t>13.47</t>
  </si>
  <si>
    <t>15.24</t>
  </si>
  <si>
    <t>9.03</t>
  </si>
  <si>
    <t>29.01</t>
  </si>
  <si>
    <t>72.68</t>
  </si>
  <si>
    <t>Net Income, 2 Yr. CAGR %</t>
  </si>
  <si>
    <t>Normalized Net Income, 2 Yr. CAGR %</t>
  </si>
  <si>
    <t>7.76</t>
  </si>
  <si>
    <t>49.42</t>
  </si>
  <si>
    <t>16.1</t>
  </si>
  <si>
    <t>34.71</t>
  </si>
  <si>
    <t>Diluted EPS Before Extra, 2 Yr. CAGR %</t>
  </si>
  <si>
    <t>6.54</t>
  </si>
  <si>
    <t>-38.65</t>
  </si>
  <si>
    <t>-38.61</t>
  </si>
  <si>
    <t>-10.74</t>
  </si>
  <si>
    <t>41.15</t>
  </si>
  <si>
    <t>Net Property, Plant and Equip., 2 Yr. CAGR %</t>
  </si>
  <si>
    <t>5.02</t>
  </si>
  <si>
    <t>98.77</t>
  </si>
  <si>
    <t>200.54</t>
  </si>
  <si>
    <t>90.64</t>
  </si>
  <si>
    <t>22.65</t>
  </si>
  <si>
    <t>Total Assets, 2 Yr. CAGR %</t>
  </si>
  <si>
    <t>-1.52</t>
  </si>
  <si>
    <t>64.83</t>
  </si>
  <si>
    <t>65.57</t>
  </si>
  <si>
    <t>55.73</t>
  </si>
  <si>
    <t>18.74</t>
  </si>
  <si>
    <t>Tangible Book Value, 2 Yr. CAGR %</t>
  </si>
  <si>
    <t>-32.46</t>
  </si>
  <si>
    <t>41.32</t>
  </si>
  <si>
    <t>40.47</t>
  </si>
  <si>
    <t>45.63</t>
  </si>
  <si>
    <t>27.4</t>
  </si>
  <si>
    <t>Common Equity, 2 Yr. CAGR %</t>
  </si>
  <si>
    <t>-22.57</t>
  </si>
  <si>
    <t>56.55</t>
  </si>
  <si>
    <t>31.92</t>
  </si>
  <si>
    <t>38.32</t>
  </si>
  <si>
    <t>12.36</t>
  </si>
  <si>
    <t>Cash From Operations, 2 Yr. CAGR %</t>
  </si>
  <si>
    <t>6.1</t>
  </si>
  <si>
    <t>31.12</t>
  </si>
  <si>
    <t>33.34</t>
  </si>
  <si>
    <t>41.83</t>
  </si>
  <si>
    <t>Capital Expenditures, 2 Yr. CAGR %</t>
  </si>
  <si>
    <t>-35.95</t>
  </si>
  <si>
    <t>141.28</t>
  </si>
  <si>
    <t>63.81</t>
  </si>
  <si>
    <t>149.91</t>
  </si>
  <si>
    <t>Levered Free Cash Flow, 2 Yr. CAGR %</t>
  </si>
  <si>
    <t>86.93</t>
  </si>
  <si>
    <t>56.99</t>
  </si>
  <si>
    <t>28.44</t>
  </si>
  <si>
    <t>Unlevered Free Cash Flow, 2 Yr. CAGR %</t>
  </si>
  <si>
    <t>32.87</t>
  </si>
  <si>
    <t>99.14</t>
  </si>
  <si>
    <t>60.22</t>
  </si>
  <si>
    <t>24.73</t>
  </si>
  <si>
    <t>Compound Annual Growth Rate Over Three Years</t>
  </si>
  <si>
    <t>Total Revenues, 3 Yr. CAGR %</t>
  </si>
  <si>
    <t>76.55</t>
  </si>
  <si>
    <t>Gross Profit, 3 Yr. CAGR %</t>
  </si>
  <si>
    <t>52.48</t>
  </si>
  <si>
    <t>EBITDA, 3 Yr. CAGR %</t>
  </si>
  <si>
    <t>13.71</t>
  </si>
  <si>
    <t>33.41</t>
  </si>
  <si>
    <t>29.4</t>
  </si>
  <si>
    <t>24.93</t>
  </si>
  <si>
    <t>EBITA, 3 Yr. CAGR %</t>
  </si>
  <si>
    <t>11.78</t>
  </si>
  <si>
    <t>29.81</t>
  </si>
  <si>
    <t>27.11</t>
  </si>
  <si>
    <t>23.73</t>
  </si>
  <si>
    <t>EBIT, 3 Yr. CAGR %</t>
  </si>
  <si>
    <t>Earnings From Cont. Operations, 3 Yr. CAGR %</t>
  </si>
  <si>
    <t>13.61</t>
  </si>
  <si>
    <t>11.5</t>
  </si>
  <si>
    <t>23.75</t>
  </si>
  <si>
    <t>46.01</t>
  </si>
  <si>
    <t>Net Income, 3 Yr. CAGR %</t>
  </si>
  <si>
    <t>Normalized Net Income, 3 Yr. CAGR %</t>
  </si>
  <si>
    <t>13.28</t>
  </si>
  <si>
    <t>33.96</t>
  </si>
  <si>
    <t>27.73</t>
  </si>
  <si>
    <t>25.01</t>
  </si>
  <si>
    <t>Diluted EPS Before Extra, 3 Yr. CAGR %</t>
  </si>
  <si>
    <t>-35.56</t>
  </si>
  <si>
    <t>-24.97</t>
  </si>
  <si>
    <t>12.3</t>
  </si>
  <si>
    <t>Net Property, Plant and Equip., 3 Yr. CAGR %</t>
  </si>
  <si>
    <t>49.76</t>
  </si>
  <si>
    <t>127.14</t>
  </si>
  <si>
    <t>122.86</t>
  </si>
  <si>
    <t>64.63</t>
  </si>
  <si>
    <t>Total Assets, 3 Yr. CAGR %</t>
  </si>
  <si>
    <t>14.62</t>
  </si>
  <si>
    <t>68.65</t>
  </si>
  <si>
    <t>55.57</t>
  </si>
  <si>
    <t>35.53</t>
  </si>
  <si>
    <t>Tangible Book Value, 3 Yr. CAGR %</t>
  </si>
  <si>
    <t>-14.22</t>
  </si>
  <si>
    <t>41.73</t>
  </si>
  <si>
    <t>43.18</t>
  </si>
  <si>
    <t>32.26</t>
  </si>
  <si>
    <t>Common Equity, 3 Yr. CAGR %</t>
  </si>
  <si>
    <t>-8.16</t>
  </si>
  <si>
    <t>48.89</t>
  </si>
  <si>
    <t>35.22</t>
  </si>
  <si>
    <t>19.36</t>
  </si>
  <si>
    <t>Cash From Operations, 3 Yr. CAGR %</t>
  </si>
  <si>
    <t>9.69</t>
  </si>
  <si>
    <t>30.42</t>
  </si>
  <si>
    <t>37.43</t>
  </si>
  <si>
    <t>Capital Expenditures, 3 Yr. CAGR %</t>
  </si>
  <si>
    <t>14.7</t>
  </si>
  <si>
    <t>14.22</t>
  </si>
  <si>
    <t>114.51</t>
  </si>
  <si>
    <t>114.6</t>
  </si>
  <si>
    <t>Levered Free Cash Flow, 3 Yr. CAGR %</t>
  </si>
  <si>
    <t>71.4</t>
  </si>
  <si>
    <t>41.31</t>
  </si>
  <si>
    <t>Unlevered Free Cash Flow, 3 Yr. CAGR %</t>
  </si>
  <si>
    <t>46.4</t>
  </si>
  <si>
    <t>78.92</t>
  </si>
  <si>
    <t>40.36</t>
  </si>
  <si>
    <t>Compound Annual Growth Rate Over Five Years</t>
  </si>
  <si>
    <t>EBITDA, 5 Yr. CAGR %</t>
  </si>
  <si>
    <t>20.96</t>
  </si>
  <si>
    <t>33.14</t>
  </si>
  <si>
    <t>EBITA, 5 Yr. CAGR %</t>
  </si>
  <si>
    <t>19.04</t>
  </si>
  <si>
    <t>30.29</t>
  </si>
  <si>
    <t>EBIT, 5 Yr. CAGR %</t>
  </si>
  <si>
    <t>Earnings From Cont. Operations, 5 Yr. CAGR %</t>
  </si>
  <si>
    <t>19.53</t>
  </si>
  <si>
    <t>32.82</t>
  </si>
  <si>
    <t>Net Income, 5 Yr. CAGR %</t>
  </si>
  <si>
    <t>Normalized Net Income, 5 Yr. CAGR %</t>
  </si>
  <si>
    <t>19.33</t>
  </si>
  <si>
    <t>34.26</t>
  </si>
  <si>
    <t>Diluted EPS Before Extra, 5 Yr. CAGR %</t>
  </si>
  <si>
    <t>-13.67</t>
  </si>
  <si>
    <t>-11.82</t>
  </si>
  <si>
    <t>Net Property, Plant and Equip., 5 Yr. CAGR %</t>
  </si>
  <si>
    <t>64.94</t>
  </si>
  <si>
    <t>77.52</t>
  </si>
  <si>
    <t>Total Assets, 5 Yr. CAGR %</t>
  </si>
  <si>
    <t>29.57</t>
  </si>
  <si>
    <t>46.56</t>
  </si>
  <si>
    <t>Tangible Book Value, 5 Yr. CAGR %</t>
  </si>
  <si>
    <t>6.01</t>
  </si>
  <si>
    <t>35.82</t>
  </si>
  <si>
    <t>Common Equity, 5 Yr. CAGR %</t>
  </si>
  <si>
    <t>8.19</t>
  </si>
  <si>
    <t>33.04</t>
  </si>
  <si>
    <t>Cash From Operations, 5 Yr. CAGR %</t>
  </si>
  <si>
    <t>18.6</t>
  </si>
  <si>
    <t>34.87</t>
  </si>
  <si>
    <t>Capital Expenditures, 5 Yr. CAGR %</t>
  </si>
  <si>
    <t>32.28</t>
  </si>
  <si>
    <t>56.23</t>
  </si>
  <si>
    <t>Levered Free Cash Flow, 5 Yr. CAGR %</t>
  </si>
  <si>
    <t>35.92</t>
  </si>
  <si>
    <t>Unlevered Free Cash Flow, 5 Yr. CAGR %</t>
  </si>
  <si>
    <t>37.31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</si>
  <si>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</si>
  <si>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</si>
  <si>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</si>
  <si>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</si>
  <si>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</si>
  <si>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</si>
  <si>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</si>
  <si>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</si>
  <si>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32.29</t>
  </si>
  <si>
    <t>55.82</t>
  </si>
  <si>
    <t>148.4</t>
  </si>
  <si>
    <t>44.82</t>
  </si>
  <si>
    <t>117.1</t>
  </si>
  <si>
    <t>73.82</t>
  </si>
  <si>
    <t>-</t>
  </si>
  <si>
    <t>Change</t>
  </si>
  <si>
    <t>72.9%</t>
  </si>
  <si>
    <t>165.9%</t>
  </si>
  <si>
    <t>-69.8%</t>
  </si>
  <si>
    <t>161.3%</t>
  </si>
  <si>
    <t>-36.97%</t>
  </si>
  <si>
    <t>Enterprise Value (EV)</t>
  </si>
  <si>
    <t>0%</t>
  </si>
  <si>
    <t>P/E ratio</t>
  </si>
  <si>
    <t>-1.31x</t>
  </si>
  <si>
    <t>-2.21x</t>
  </si>
  <si>
    <t>-5.71x</t>
  </si>
  <si>
    <t>-1.15x</t>
  </si>
  <si>
    <t>-1.7x</t>
  </si>
  <si>
    <t>-2.15x</t>
  </si>
  <si>
    <t>-1.2x</t>
  </si>
  <si>
    <t>PBR</t>
  </si>
  <si>
    <t>PEG</t>
  </si>
  <si>
    <t>0x</t>
  </si>
  <si>
    <t>0.2x</t>
  </si>
  <si>
    <t>-0.1x</t>
  </si>
  <si>
    <t>-0x</t>
  </si>
  <si>
    <t>Capitalization / Revenue</t>
  </si>
  <si>
    <t>67.8x</t>
  </si>
  <si>
    <t>33.2x</t>
  </si>
  <si>
    <t>8.14x</t>
  </si>
  <si>
    <t>25.9x</t>
  </si>
  <si>
    <t>13.4x</t>
  </si>
  <si>
    <t>EV / Revenue</t>
  </si>
  <si>
    <t>EV / EBITDA</t>
  </si>
  <si>
    <t>-1.67x</t>
  </si>
  <si>
    <t>-1.46x</t>
  </si>
  <si>
    <t>EV / EBIT</t>
  </si>
  <si>
    <t>EV / FCF</t>
  </si>
  <si>
    <t>-2.05x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</si>
  <si>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</si>
  <si>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</si>
  <si>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</si>
  <si>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</si>
  <si>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</si>
  <si>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-0.95</t>
  </si>
  <si>
    <t>-1.7</t>
  </si>
  <si>
    <t>Distribution rate</t>
  </si>
  <si>
    <t>Net sales
                                    1</t>
  </si>
  <si>
    <t>0.823</t>
  </si>
  <si>
    <t>4.474</t>
  </si>
  <si>
    <t>5.508</t>
  </si>
  <si>
    <t>4.529</t>
  </si>
  <si>
    <t>5.5</t>
  </si>
  <si>
    <t>EBITDA
                                    1</t>
  </si>
  <si>
    <t>-18.4</t>
  </si>
  <si>
    <t>-20.47</t>
  </si>
  <si>
    <t>-22.65</t>
  </si>
  <si>
    <t>-36.05</t>
  </si>
  <si>
    <t>-39.92</t>
  </si>
  <si>
    <t>-44.1</t>
  </si>
  <si>
    <t>-50.6</t>
  </si>
  <si>
    <t>EBIT
                                    1</t>
  </si>
  <si>
    <t>-19.75</t>
  </si>
  <si>
    <t>-21.59</t>
  </si>
  <si>
    <t>-23.82</t>
  </si>
  <si>
    <t>-36.95</t>
  </si>
  <si>
    <t>-40.89</t>
  </si>
  <si>
    <t>Net income
                                    1</t>
  </si>
  <si>
    <t>-19.48</t>
  </si>
  <si>
    <t>-22.18</t>
  </si>
  <si>
    <t>-23.16</t>
  </si>
  <si>
    <t>-36.92</t>
  </si>
  <si>
    <t>-69.04</t>
  </si>
  <si>
    <t>-34.8</t>
  </si>
  <si>
    <t>-68.6</t>
  </si>
  <si>
    <t>Reference price
                                    2</t>
  </si>
  <si>
    <t>3.250</t>
  </si>
  <si>
    <t>2.985</t>
  </si>
  <si>
    <t>5.480</t>
  </si>
  <si>
    <t>1.240</t>
  </si>
  <si>
    <t>3.240</t>
  </si>
  <si>
    <t>2.040</t>
  </si>
  <si>
    <t>Nbr of stocks (in thousands)</t>
  </si>
  <si>
    <t>9,934</t>
  </si>
  <si>
    <t>18,702</t>
  </si>
  <si>
    <t>27,086</t>
  </si>
  <si>
    <t>36,145</t>
  </si>
  <si>
    <t>36,147</t>
  </si>
  <si>
    <t>36,183</t>
  </si>
  <si>
    <t>Announcement Date</t>
  </si>
  <si>
    <t>3/19/20</t>
  </si>
  <si>
    <t>3/18/21</t>
  </si>
  <si>
    <t>3/17/22</t>
  </si>
  <si>
    <t>3/16/23</t>
  </si>
  <si>
    <t>3/21/24</t>
  </si>
  <si>
    <t>address1</t>
  </si>
  <si>
    <t>5005 McConnell Avenue</t>
  </si>
  <si>
    <t>city</t>
  </si>
  <si>
    <t>Los Angeles</t>
  </si>
  <si>
    <t>state</t>
  </si>
  <si>
    <t>CA</t>
  </si>
  <si>
    <t>zip</t>
  </si>
  <si>
    <t>90066</t>
  </si>
  <si>
    <t>country</t>
  </si>
  <si>
    <t>phone</t>
  </si>
  <si>
    <t>310 665 2928</t>
  </si>
  <si>
    <t>fax</t>
  </si>
  <si>
    <t>310 665 2963</t>
  </si>
  <si>
    <t>website</t>
  </si>
  <si>
    <t>https://www.armatapharma.com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</si>
  <si>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</si>
  <si>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</si>
  <si>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</si>
  <si>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</si>
  <si>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</si>
  <si>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</si>
  <si>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</si>
  <si>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</si>
  <si>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</si>
  <si>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</si>
  <si>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</si>
  <si>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Armata Pharmaceuticals, Inc., a clinical-stage biotechnology company, focuses on the development of targeted bacteriophage therapeutics for antibiotic-resistant infections worldwide. It develops its products using its proprietary bacteriophage-based technology. The company's product candidates include AP-SA02 for the treatment of Staphylococcus aureus bacteremia; AP-PA02 for Pseudomonas aeruginosa; and AP-PA03 for the treatment of pneumonia. It has research collaboration agreement with Merck Sharp &amp; Dohme Corp. for developing synthetic bacteriophage candidates to target undisclosed infectious disease agents. The company is headquartered in Los Angeles, California. Armata Pharmaceuticals, Inc. is a subsidiary of Innoviva, Inc.</t>
  </si>
  <si>
    <t>fullTimeEmployees</t>
  </si>
  <si>
    <t>companyOfficers</t>
  </si>
  <si>
    <t>[{'maxAge': 1, 'name': 'Dr. Deborah L. Birx M.D.', 'age': 66, 'title': 'CEO &amp; Director', 'yearBorn': 1957, 'fiscalYear': 2023, 'totalPay': 536431, 'exercisedValue': 0, 'unexercisedValue': 0}, {'maxAge': 1, 'name': 'Dr. Mina  Pastagia M.D., MS', 'age': 48, 'title': 'Chief Medical Officer', 'yearBorn': 1975, 'fiscalYear': 2023, 'totalPay': 463754, 'exercisedValue': 0, 'unexercisedValue': 0}, {'maxAge': 1, 'name': 'Mr. David  House', 'title': 'Senior VP of Finance &amp; Principal Financial Officer', 'fiscalYear': 2023, 'exercisedValue': 0, 'unexercisedValue': 0}, {'maxAge': 1, 'name': 'Mr. Peter  Hubbard', 'title': 'Vice President of Operations', 'fiscalYear': 2023, 'exercisedValue': 0, 'unexercisedValue': 0}, {'maxAge': 1, 'name': 'Dr. Pierre  Kyme Ph.D.', 'title': 'Chief Business Officer', 'fiscalYear': 2023, 'exercisedValue': 0, 'unexercisedValue': 0}]</t>
  </si>
  <si>
    <t>compensationAsOfEpochDate</t>
  </si>
  <si>
    <t>irWebsite</t>
  </si>
  <si>
    <t>http://ir.ampliphibio.com/phoenix.zhtml?c=84981&amp;p=irol-stockquote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</si>
  <si>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</si>
  <si>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</si>
  <si>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</si>
  <si>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</si>
  <si>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</si>
  <si>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</si>
  <si>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</si>
  <si>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</si>
  <si>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</si>
  <si>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</si>
  <si>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</si>
  <si>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</si>
  <si>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</si>
  <si>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</si>
  <si>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</si>
  <si>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</si>
  <si>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</si>
  <si>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</si>
  <si>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</si>
  <si>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</si>
  <si>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</si>
  <si>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</si>
  <si>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</si>
  <si>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</si>
  <si>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</si>
  <si>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</si>
  <si>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</si>
  <si>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</si>
  <si>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</si>
  <si>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</si>
  <si>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</si>
  <si>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</si>
  <si>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</si>
  <si>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</si>
  <si>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</si>
  <si>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</si>
  <si>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</si>
  <si>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</si>
  <si>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</si>
  <si>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</si>
  <si>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</si>
  <si>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</si>
  <si>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</si>
  <si>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</si>
  <si>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</si>
  <si>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</si>
  <si>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</si>
  <si>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</si>
  <si>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1:14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</si>
  <si>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</si>
  <si>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</si>
  <si>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</si>
  <si>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</si>
  <si>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</si>
  <si>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</si>
  <si>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</si>
  <si>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</si>
  <si>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</si>
  <si>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</si>
  <si>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</si>
  <si>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</si>
  <si>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Armata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</si>
  <si>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</si>
  <si>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</si>
  <si>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</si>
  <si>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</si>
  <si>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</si>
  <si>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</si>
  <si>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</si>
  <si>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e9006f47-0d3e-3b07-8861-14c121fcb2a4</t>
  </si>
  <si>
    <t>messageBoardId</t>
  </si>
  <si>
    <t>finmb_84546611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</si>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</sst>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matapharma.com/" TargetMode="External"/><Relationship Id="rId2" Type="http://schemas.openxmlformats.org/officeDocument/2006/relationships/hyperlink" Target="http://ir.ampliphibio.com/phoenix.zhtml?c=84981&amp;p=irol-stockquot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-36.81854547625406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7.3817144E7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-0.888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-1.2000588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-15.0</v>
      </c>
      <c r="C2" s="1">
        <v>-16.0</v>
      </c>
      <c r="D2" s="1">
        <v>-19.0</v>
      </c>
      <c r="E2" s="1">
        <v>-22.0</v>
      </c>
      <c r="F2" s="1">
        <v>-23.0</v>
      </c>
      <c r="G2" s="1">
        <v>-36.0</v>
      </c>
      <c r="H2" s="1">
        <v>-69.0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1.0</v>
      </c>
      <c r="D3" s="1">
        <v>1.0</v>
      </c>
      <c r="E3" s="1">
        <v>1.0</v>
      </c>
      <c r="F3" s="1">
        <v>1.0</v>
      </c>
      <c r="G3" s="1">
        <v>89.0</v>
      </c>
      <c r="H3" s="1">
        <v>97.0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89.0</v>
      </c>
      <c r="H4" s="1">
        <v>97.0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14.0</v>
      </c>
      <c r="D5" s="1">
        <v>66.0</v>
      </c>
      <c r="E5" s="1">
        <v>0.0</v>
      </c>
      <c r="F5" s="1">
        <v>0.0</v>
      </c>
      <c r="G5" s="1">
        <v>0.0</v>
      </c>
      <c r="H5" s="1">
        <v>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15.0</v>
      </c>
      <c r="C6" s="1">
        <v>3.0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5.0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27.0</v>
      </c>
      <c r="C8" s="1">
        <v>4.0</v>
      </c>
      <c r="D8" s="1">
        <v>4.0</v>
      </c>
      <c r="E8" s="1">
        <v>3.0</v>
      </c>
      <c r="F8" s="1">
        <v>2.0</v>
      </c>
      <c r="G8" s="1">
        <v>3.0</v>
      </c>
      <c r="H8" s="1">
        <v>93.0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-13.0</v>
      </c>
      <c r="C9" s="1">
        <v>-71.0</v>
      </c>
      <c r="D9" s="1">
        <v>-19.0</v>
      </c>
      <c r="E9" s="1">
        <v>19.0</v>
      </c>
      <c r="F9" s="1">
        <v>-1.0</v>
      </c>
      <c r="G9" s="1">
        <v>0.0</v>
      </c>
      <c r="H9" s="1">
        <v>29.0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-45.0</v>
      </c>
      <c r="C10" s="1">
        <v>14.0</v>
      </c>
      <c r="D10" s="1">
        <v>-1.0</v>
      </c>
      <c r="E10" s="1">
        <v>54.0</v>
      </c>
      <c r="F10" s="1">
        <v>18.0</v>
      </c>
      <c r="G10" s="1">
        <v>3.0</v>
      </c>
      <c r="H10" s="1">
        <v>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-8.0</v>
      </c>
      <c r="C11" s="1">
        <v>-62.0</v>
      </c>
      <c r="D11" s="1">
        <v>-81.0</v>
      </c>
      <c r="E11" s="1">
        <v>-1.0</v>
      </c>
      <c r="F11" s="1">
        <v>-3.0</v>
      </c>
      <c r="G11" s="1">
        <v>-3.0</v>
      </c>
      <c r="H11" s="1">
        <v>-9.0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-13.0</v>
      </c>
      <c r="C12" s="1">
        <v>-10.0</v>
      </c>
      <c r="D12" s="1">
        <v>-15.0</v>
      </c>
      <c r="E12" s="1">
        <v>-18.0</v>
      </c>
      <c r="F12" s="1">
        <v>-23.0</v>
      </c>
      <c r="G12" s="1">
        <v>-32.0</v>
      </c>
      <c r="H12" s="1">
        <v>-47.0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-54.0</v>
      </c>
      <c r="C13" s="1">
        <v>-87.0</v>
      </c>
      <c r="D13" s="1">
        <v>-22.0</v>
      </c>
      <c r="E13" s="1">
        <v>-82.0</v>
      </c>
      <c r="F13" s="1">
        <v>-1.0</v>
      </c>
      <c r="G13" s="1">
        <v>-2.0</v>
      </c>
      <c r="H13" s="1">
        <v>-8.0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6.0</v>
      </c>
      <c r="D14" s="1">
        <v>9.0</v>
      </c>
      <c r="E14" s="1">
        <v>0.0</v>
      </c>
      <c r="F14" s="1">
        <v>0.0</v>
      </c>
      <c r="G14" s="1">
        <v>0.0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3.0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9.0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8.0</v>
      </c>
      <c r="D17" s="1">
        <v>2.0</v>
      </c>
      <c r="E17" s="1">
        <v>-82.0</v>
      </c>
      <c r="F17" s="1">
        <v>-1.0</v>
      </c>
      <c r="G17" s="1">
        <v>-2.0</v>
      </c>
      <c r="H17" s="1">
        <v>-8.0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71.0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54.0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71.0</v>
      </c>
      <c r="F20" s="1">
        <v>0.0</v>
      </c>
      <c r="G20" s="1">
        <v>0.0</v>
      </c>
      <c r="H20" s="1">
        <v>54.0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9.0</v>
      </c>
      <c r="E21" s="1">
        <v>23.0</v>
      </c>
      <c r="F21" s="1">
        <v>26.0</v>
      </c>
      <c r="G21" s="1">
        <v>44.0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-1.0</v>
      </c>
      <c r="E23" s="1">
        <v>-56.0</v>
      </c>
      <c r="F23" s="1">
        <v>-1.0</v>
      </c>
      <c r="G23" s="1">
        <v>-50.0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8.0</v>
      </c>
      <c r="E24" s="1">
        <v>23.0</v>
      </c>
      <c r="F24" s="1">
        <v>25.0</v>
      </c>
      <c r="G24" s="1">
        <v>44.0</v>
      </c>
      <c r="H24" s="1">
        <v>53.0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-16.0</v>
      </c>
      <c r="C26" s="1">
        <v>-1.0</v>
      </c>
      <c r="D26" s="1">
        <v>-3.0</v>
      </c>
      <c r="E26" s="1">
        <v>4.0</v>
      </c>
      <c r="F26" s="1">
        <v>63.0</v>
      </c>
      <c r="G26" s="1">
        <v>9.0</v>
      </c>
      <c r="H26" s="1">
        <v>-1.0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-5.0</v>
      </c>
      <c r="D28" s="1">
        <v>-4.0</v>
      </c>
      <c r="E28" s="1">
        <v>-9.0</v>
      </c>
      <c r="F28" s="1">
        <v>-16.0</v>
      </c>
      <c r="G28" s="1">
        <v>-24.0</v>
      </c>
      <c r="H28" s="1">
        <v>-27.0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-5.0</v>
      </c>
      <c r="D29" s="1">
        <v>-4.0</v>
      </c>
      <c r="E29" s="1">
        <v>-9.0</v>
      </c>
      <c r="F29" s="1">
        <v>-16.0</v>
      </c>
      <c r="G29" s="1">
        <v>-24.0</v>
      </c>
      <c r="H29" s="1">
        <v>-26.0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-93.0</v>
      </c>
      <c r="D30" s="1">
        <v>-1.0</v>
      </c>
      <c r="E30" s="1">
        <v>-28.0</v>
      </c>
      <c r="F30" s="1">
        <v>4.0</v>
      </c>
      <c r="G30" s="1">
        <v>2.0</v>
      </c>
      <c r="H30" s="1">
        <v>-5.0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71.0</v>
      </c>
      <c r="F31" s="1">
        <v>0.0</v>
      </c>
      <c r="G31" s="1">
        <v>0.0</v>
      </c>
      <c r="H31" s="1">
        <v>54.0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11.0</v>
      </c>
      <c r="C3" s="1">
        <v>9.0</v>
      </c>
      <c r="D3" s="1">
        <v>6.0</v>
      </c>
      <c r="E3" s="1">
        <v>9.0</v>
      </c>
      <c r="F3" s="1">
        <v>10.0</v>
      </c>
      <c r="G3" s="1">
        <v>14.0</v>
      </c>
      <c r="H3" s="1">
        <v>13.0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9.0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21.0</v>
      </c>
      <c r="C5" s="1">
        <v>9.0</v>
      </c>
      <c r="D5" s="1">
        <v>6.0</v>
      </c>
      <c r="E5" s="1">
        <v>9.0</v>
      </c>
      <c r="F5" s="1">
        <v>10.0</v>
      </c>
      <c r="G5" s="1">
        <v>14.0</v>
      </c>
      <c r="H5" s="1">
        <v>13.0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0.0</v>
      </c>
      <c r="D6" s="1">
        <v>0.0</v>
      </c>
      <c r="E6" s="1">
        <v>56.0</v>
      </c>
      <c r="F6" s="1">
        <v>2.0</v>
      </c>
      <c r="G6" s="1">
        <v>1.0</v>
      </c>
      <c r="H6" s="1">
        <v>3.0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0.0</v>
      </c>
      <c r="E7" s="1">
        <v>56.0</v>
      </c>
      <c r="F7" s="1">
        <v>2.0</v>
      </c>
      <c r="G7" s="1">
        <v>1.0</v>
      </c>
      <c r="H7" s="1">
        <v>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36.0</v>
      </c>
      <c r="C8" s="1">
        <v>69.0</v>
      </c>
      <c r="D8" s="1">
        <v>62.0</v>
      </c>
      <c r="E8" s="1">
        <v>63.0</v>
      </c>
      <c r="F8" s="1">
        <v>1.0</v>
      </c>
      <c r="G8" s="1">
        <v>10.0</v>
      </c>
      <c r="H8" s="1">
        <v>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21.0</v>
      </c>
      <c r="C9" s="1">
        <v>10.0</v>
      </c>
      <c r="D9" s="1">
        <v>6.0</v>
      </c>
      <c r="E9" s="1">
        <v>10.0</v>
      </c>
      <c r="F9" s="1">
        <v>15.0</v>
      </c>
      <c r="G9" s="1">
        <v>27.0</v>
      </c>
      <c r="H9" s="1">
        <v>19.0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10.0</v>
      </c>
      <c r="C10" s="1">
        <v>11.0</v>
      </c>
      <c r="D10" s="1">
        <v>12.0</v>
      </c>
      <c r="E10" s="1">
        <v>21.0</v>
      </c>
      <c r="F10" s="1">
        <v>48.0</v>
      </c>
      <c r="G10" s="1">
        <v>57.0</v>
      </c>
      <c r="H10" s="1">
        <v>69.0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-6.0</v>
      </c>
      <c r="C11" s="1">
        <v>-7.0</v>
      </c>
      <c r="D11" s="1">
        <v>-8.0</v>
      </c>
      <c r="E11" s="1">
        <v>-9.0</v>
      </c>
      <c r="F11" s="1">
        <v>-10.0</v>
      </c>
      <c r="G11" s="1">
        <v>-11.0</v>
      </c>
      <c r="H11" s="1">
        <v>-11.0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3.0</v>
      </c>
      <c r="C12" s="1">
        <v>3.0</v>
      </c>
      <c r="D12" s="1">
        <v>4.0</v>
      </c>
      <c r="E12" s="1">
        <v>12.0</v>
      </c>
      <c r="F12" s="1">
        <v>38.0</v>
      </c>
      <c r="G12" s="1">
        <v>46.0</v>
      </c>
      <c r="H12" s="1">
        <v>57.0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0.0</v>
      </c>
      <c r="C13" s="1">
        <v>0.0</v>
      </c>
      <c r="D13" s="1">
        <v>3.0</v>
      </c>
      <c r="E13" s="1">
        <v>3.0</v>
      </c>
      <c r="F13" s="1">
        <v>3.0</v>
      </c>
      <c r="G13" s="1">
        <v>3.0</v>
      </c>
      <c r="H13" s="1">
        <v>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0.0</v>
      </c>
      <c r="C14" s="1">
        <v>0.0</v>
      </c>
      <c r="D14" s="1">
        <v>10.0</v>
      </c>
      <c r="E14" s="1">
        <v>10.0</v>
      </c>
      <c r="F14" s="1">
        <v>10.0</v>
      </c>
      <c r="G14" s="1">
        <v>10.0</v>
      </c>
      <c r="H14" s="1">
        <v>10.0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1.0</v>
      </c>
      <c r="C15" s="1">
        <v>93.0</v>
      </c>
      <c r="D15" s="1">
        <v>83.0</v>
      </c>
      <c r="E15" s="1">
        <v>2.0</v>
      </c>
      <c r="F15" s="1">
        <v>2.0</v>
      </c>
      <c r="G15" s="1">
        <v>8.0</v>
      </c>
      <c r="H15" s="1">
        <v>8.0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26.0</v>
      </c>
      <c r="C16" s="1">
        <v>14.0</v>
      </c>
      <c r="D16" s="1">
        <v>25.0</v>
      </c>
      <c r="E16" s="1">
        <v>39.0</v>
      </c>
      <c r="F16" s="1">
        <v>69.0</v>
      </c>
      <c r="G16" s="1">
        <v>95.0</v>
      </c>
      <c r="H16" s="1">
        <v>98.0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15.0</v>
      </c>
      <c r="C18" s="1">
        <v>41.0</v>
      </c>
      <c r="D18" s="1">
        <v>54.0</v>
      </c>
      <c r="E18" s="1">
        <v>95.0</v>
      </c>
      <c r="F18" s="1">
        <v>1.0</v>
      </c>
      <c r="G18" s="1">
        <v>1.0</v>
      </c>
      <c r="H18" s="1">
        <v>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31.0</v>
      </c>
      <c r="C19" s="1">
        <v>31.0</v>
      </c>
      <c r="D19" s="1">
        <v>2.0</v>
      </c>
      <c r="E19" s="1">
        <v>1.0</v>
      </c>
      <c r="F19" s="1">
        <v>2.0</v>
      </c>
      <c r="G19" s="1">
        <v>6.0</v>
      </c>
      <c r="H19" s="1">
        <v>4.0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72.0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0.0</v>
      </c>
      <c r="D21" s="1">
        <v>1.0</v>
      </c>
      <c r="E21" s="1">
        <v>1.0</v>
      </c>
      <c r="F21" s="1">
        <v>1.0</v>
      </c>
      <c r="G21" s="1">
        <v>17.0</v>
      </c>
      <c r="H21" s="1">
        <v>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28.0</v>
      </c>
      <c r="C22" s="1">
        <v>1.0</v>
      </c>
      <c r="D22" s="1">
        <v>97.0</v>
      </c>
      <c r="E22" s="1">
        <v>1.0</v>
      </c>
      <c r="F22" s="1">
        <v>0.0</v>
      </c>
      <c r="G22" s="1">
        <v>0.0</v>
      </c>
      <c r="H22" s="1">
        <v>52.0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75.0</v>
      </c>
      <c r="C23" s="1">
        <v>2.0</v>
      </c>
      <c r="D23" s="1">
        <v>4.0</v>
      </c>
      <c r="E23" s="1">
        <v>6.0</v>
      </c>
      <c r="F23" s="1">
        <v>4.0</v>
      </c>
      <c r="G23" s="1">
        <v>24.0</v>
      </c>
      <c r="H23" s="1">
        <v>16.0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82.0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0.0</v>
      </c>
      <c r="D25" s="1">
        <v>1.0</v>
      </c>
      <c r="E25" s="1">
        <v>10.0</v>
      </c>
      <c r="F25" s="1">
        <v>36.0</v>
      </c>
      <c r="G25" s="1">
        <v>31.0</v>
      </c>
      <c r="H25" s="1">
        <v>28.0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0.0</v>
      </c>
      <c r="D26" s="1">
        <v>3.0</v>
      </c>
      <c r="E26" s="1">
        <v>3.0</v>
      </c>
      <c r="F26" s="1">
        <v>3.0</v>
      </c>
      <c r="G26" s="1">
        <v>3.0</v>
      </c>
      <c r="H26" s="1">
        <v>3.0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1.0</v>
      </c>
      <c r="C27" s="1">
        <v>4.0</v>
      </c>
      <c r="D27" s="1">
        <v>1.0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1.0</v>
      </c>
      <c r="C28" s="1">
        <v>6.0</v>
      </c>
      <c r="D28" s="1">
        <v>10.0</v>
      </c>
      <c r="E28" s="1">
        <v>20.0</v>
      </c>
      <c r="F28" s="1">
        <v>44.0</v>
      </c>
      <c r="G28" s="1">
        <v>59.0</v>
      </c>
      <c r="H28" s="1">
        <v>130.0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146.0</v>
      </c>
      <c r="C29" s="1">
        <v>146.0</v>
      </c>
      <c r="D29" s="1">
        <v>9.0</v>
      </c>
      <c r="E29" s="1">
        <v>18.0</v>
      </c>
      <c r="F29" s="1">
        <v>27.0</v>
      </c>
      <c r="G29" s="1">
        <v>36.0</v>
      </c>
      <c r="H29" s="1">
        <v>36.0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0.0</v>
      </c>
      <c r="C30" s="1">
        <v>0.0</v>
      </c>
      <c r="D30" s="1">
        <v>172.0</v>
      </c>
      <c r="E30" s="1">
        <v>198.0</v>
      </c>
      <c r="F30" s="1">
        <v>228.0</v>
      </c>
      <c r="G30" s="1">
        <v>275.0</v>
      </c>
      <c r="H30" s="1">
        <v>276.0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-121.0</v>
      </c>
      <c r="C31" s="1">
        <v>-138.0</v>
      </c>
      <c r="D31" s="1">
        <v>-158.0</v>
      </c>
      <c r="E31" s="1">
        <v>-180.0</v>
      </c>
      <c r="F31" s="1">
        <v>-203.0</v>
      </c>
      <c r="G31" s="1">
        <v>-240.0</v>
      </c>
      <c r="H31" s="1">
        <v>-309.0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24.0</v>
      </c>
      <c r="C33" s="1">
        <v>7.0</v>
      </c>
      <c r="D33" s="1">
        <v>14.0</v>
      </c>
      <c r="E33" s="1">
        <v>18.0</v>
      </c>
      <c r="F33" s="1">
        <v>25.0</v>
      </c>
      <c r="G33" s="1">
        <v>36.0</v>
      </c>
      <c r="H33" s="1">
        <v>-32.0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24.0</v>
      </c>
      <c r="C34" s="1">
        <v>7.0</v>
      </c>
      <c r="D34" s="1">
        <v>14.0</v>
      </c>
      <c r="E34" s="1">
        <v>18.0</v>
      </c>
      <c r="F34" s="1">
        <v>25.0</v>
      </c>
      <c r="G34" s="1">
        <v>36.0</v>
      </c>
      <c r="H34" s="1">
        <v>-32.0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26.0</v>
      </c>
      <c r="C35" s="1">
        <v>14.0</v>
      </c>
      <c r="D35" s="1">
        <v>25.0</v>
      </c>
      <c r="E35" s="1">
        <v>39.0</v>
      </c>
      <c r="F35" s="1">
        <v>69.0</v>
      </c>
      <c r="G35" s="1">
        <v>95.0</v>
      </c>
      <c r="H35" s="1">
        <v>98.0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>
        <v>7.0</v>
      </c>
      <c r="C37" s="1">
        <v>7.0</v>
      </c>
      <c r="D37" s="1">
        <v>10.0</v>
      </c>
      <c r="E37" s="1">
        <v>24.0</v>
      </c>
      <c r="F37" s="1">
        <v>30.0</v>
      </c>
      <c r="G37" s="1">
        <v>36.0</v>
      </c>
      <c r="H37" s="1">
        <v>36.0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7.0</v>
      </c>
      <c r="C38" s="1">
        <v>7.0</v>
      </c>
      <c r="D38" s="1">
        <v>9.0</v>
      </c>
      <c r="E38" s="1">
        <v>18.0</v>
      </c>
      <c r="F38" s="1">
        <v>27.0</v>
      </c>
      <c r="G38" s="1">
        <v>36.0</v>
      </c>
      <c r="H38" s="1">
        <v>36.0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1">
        <v>1.0</v>
      </c>
      <c r="H39" s="1" t="s">
        <v>90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24.0</v>
      </c>
      <c r="C40" s="1">
        <v>7.0</v>
      </c>
      <c r="D40" s="1">
        <v>11.0</v>
      </c>
      <c r="E40" s="1">
        <v>15.0</v>
      </c>
      <c r="F40" s="1">
        <v>21.0</v>
      </c>
      <c r="G40" s="1">
        <v>32.0</v>
      </c>
      <c r="H40" s="1">
        <v>-35.0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 t="s">
        <v>85</v>
      </c>
      <c r="C41" s="1" t="s">
        <v>86</v>
      </c>
      <c r="D41" s="1" t="s">
        <v>93</v>
      </c>
      <c r="E41" s="1" t="s">
        <v>94</v>
      </c>
      <c r="F41" s="1" t="s">
        <v>95</v>
      </c>
      <c r="G41" s="1" t="s">
        <v>96</v>
      </c>
      <c r="H41" s="1" t="s">
        <v>97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 t="s">
        <v>99</v>
      </c>
      <c r="C42" s="1" t="s">
        <v>99</v>
      </c>
      <c r="D42" s="1">
        <v>2.0</v>
      </c>
      <c r="E42" s="1">
        <v>13.0</v>
      </c>
      <c r="F42" s="1">
        <v>37.0</v>
      </c>
      <c r="G42" s="1">
        <v>48.0</v>
      </c>
      <c r="H42" s="1">
        <v>120.0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-21.0</v>
      </c>
      <c r="C43" s="1">
        <v>-9.0</v>
      </c>
      <c r="D43" s="1">
        <v>-3.0</v>
      </c>
      <c r="E43" s="1">
        <v>3.0</v>
      </c>
      <c r="F43" s="1">
        <v>27.0</v>
      </c>
      <c r="G43" s="1">
        <v>33.0</v>
      </c>
      <c r="H43" s="1">
        <v>107.0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10.0</v>
      </c>
      <c r="C44" s="1">
        <v>11.0</v>
      </c>
      <c r="D44" s="1">
        <v>12.0</v>
      </c>
      <c r="E44" s="1">
        <v>15.0</v>
      </c>
      <c r="F44" s="1">
        <v>21.0</v>
      </c>
      <c r="G44" s="1">
        <v>50.0</v>
      </c>
      <c r="H44" s="1">
        <v>59.0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7.0</v>
      </c>
      <c r="C46" s="1">
        <v>7.0</v>
      </c>
      <c r="D46" s="1">
        <v>7.0</v>
      </c>
      <c r="E46" s="1">
        <v>7.0</v>
      </c>
      <c r="F46" s="1">
        <v>9.0</v>
      </c>
      <c r="G46" s="1">
        <v>11.0</v>
      </c>
      <c r="H46" s="1">
        <v>20.0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33.0</v>
      </c>
      <c r="D47" s="1">
        <v>33.0</v>
      </c>
      <c r="E47" s="1">
        <v>59.0</v>
      </c>
      <c r="F47" s="1">
        <v>69.0</v>
      </c>
      <c r="G47" s="1">
        <v>72.0</v>
      </c>
      <c r="H47" s="1">
        <v>66.0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0.0</v>
      </c>
      <c r="D48" s="1">
        <v>5.0</v>
      </c>
      <c r="E48" s="1">
        <v>3.0</v>
      </c>
      <c r="F48" s="1">
        <v>2.0</v>
      </c>
      <c r="G48" s="1">
        <v>3.0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0.0</v>
      </c>
      <c r="C2" s="1">
        <v>0.0</v>
      </c>
      <c r="D2" s="1">
        <v>0.0</v>
      </c>
      <c r="E2" s="1">
        <v>82.0</v>
      </c>
      <c r="F2" s="1">
        <v>4.0</v>
      </c>
      <c r="G2" s="1">
        <v>5.0</v>
      </c>
      <c r="H2" s="1">
        <v>4.0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0.0</v>
      </c>
      <c r="C3" s="1">
        <v>0.0</v>
      </c>
      <c r="D3" s="1">
        <v>0.0</v>
      </c>
      <c r="E3" s="1">
        <v>82.0</v>
      </c>
      <c r="F3" s="1">
        <v>4.0</v>
      </c>
      <c r="G3" s="1">
        <v>5.0</v>
      </c>
      <c r="H3" s="1">
        <v>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0.0</v>
      </c>
      <c r="C4" s="1">
        <v>0.0</v>
      </c>
      <c r="D4" s="1">
        <v>0.0</v>
      </c>
      <c r="E4" s="1">
        <v>12.0</v>
      </c>
      <c r="F4" s="1">
        <v>20.0</v>
      </c>
      <c r="G4" s="1">
        <v>35.0</v>
      </c>
      <c r="H4" s="1">
        <v>33.0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0.0</v>
      </c>
      <c r="C5" s="1">
        <v>0.0</v>
      </c>
      <c r="D5" s="1">
        <v>0.0</v>
      </c>
      <c r="E5" s="1">
        <v>-11.0</v>
      </c>
      <c r="F5" s="1">
        <v>-15.0</v>
      </c>
      <c r="G5" s="1">
        <v>-29.0</v>
      </c>
      <c r="H5" s="1">
        <v>-29.0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4.0</v>
      </c>
      <c r="C6" s="1">
        <v>3.0</v>
      </c>
      <c r="D6" s="1">
        <v>9.0</v>
      </c>
      <c r="E6" s="1">
        <v>9.0</v>
      </c>
      <c r="F6" s="1">
        <v>8.0</v>
      </c>
      <c r="G6" s="1">
        <v>7.0</v>
      </c>
      <c r="H6" s="1">
        <v>11.0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11.0</v>
      </c>
      <c r="C7" s="1">
        <v>6.0</v>
      </c>
      <c r="D7" s="1">
        <v>8.0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15.0</v>
      </c>
      <c r="C8" s="1">
        <v>10.0</v>
      </c>
      <c r="D8" s="1">
        <v>17.0</v>
      </c>
      <c r="E8" s="1">
        <v>9.0</v>
      </c>
      <c r="F8" s="1">
        <v>8.0</v>
      </c>
      <c r="G8" s="1">
        <v>7.0</v>
      </c>
      <c r="H8" s="1">
        <v>11.0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-15.0</v>
      </c>
      <c r="C9" s="1">
        <v>-10.0</v>
      </c>
      <c r="D9" s="1">
        <v>-17.0</v>
      </c>
      <c r="E9" s="1">
        <v>-21.0</v>
      </c>
      <c r="F9" s="1">
        <v>-23.0</v>
      </c>
      <c r="G9" s="1">
        <v>-36.0</v>
      </c>
      <c r="H9" s="1">
        <v>-40.0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0.0</v>
      </c>
      <c r="C10" s="1">
        <v>-1.0</v>
      </c>
      <c r="D10" s="1">
        <v>-93.0</v>
      </c>
      <c r="E10" s="1">
        <v>-62.0</v>
      </c>
      <c r="F10" s="1">
        <v>-6.0</v>
      </c>
      <c r="G10" s="1">
        <v>0.0</v>
      </c>
      <c r="H10" s="1">
        <v>-2.0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20.0</v>
      </c>
      <c r="C11" s="1">
        <v>24.0</v>
      </c>
      <c r="D11" s="1">
        <v>9.0</v>
      </c>
      <c r="E11" s="1">
        <v>2.0</v>
      </c>
      <c r="F11" s="1">
        <v>0.0</v>
      </c>
      <c r="G11" s="1">
        <v>2.0</v>
      </c>
      <c r="H11" s="1">
        <v>17.0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20.0</v>
      </c>
      <c r="C12" s="1">
        <v>-76.0</v>
      </c>
      <c r="D12" s="1">
        <v>-83.0</v>
      </c>
      <c r="E12" s="1">
        <v>-60.0</v>
      </c>
      <c r="F12" s="1">
        <v>-5.0</v>
      </c>
      <c r="G12" s="1">
        <v>2.0</v>
      </c>
      <c r="H12" s="1">
        <v>-2.0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0.0</v>
      </c>
      <c r="C14" s="1">
        <v>1.0</v>
      </c>
      <c r="D14" s="1">
        <v>1.0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-15.0</v>
      </c>
      <c r="C15" s="1">
        <v>-9.0</v>
      </c>
      <c r="D15" s="1">
        <v>-17.0</v>
      </c>
      <c r="E15" s="1">
        <v>-22.0</v>
      </c>
      <c r="F15" s="1">
        <v>-23.0</v>
      </c>
      <c r="G15" s="1">
        <v>-36.0</v>
      </c>
      <c r="H15" s="1">
        <v>-43.0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0.0</v>
      </c>
      <c r="C16" s="1">
        <v>0.0</v>
      </c>
      <c r="D16" s="1">
        <v>-1.0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12.0</v>
      </c>
      <c r="C17" s="1">
        <v>0.0</v>
      </c>
      <c r="D17" s="1">
        <v>-66.0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0.0</v>
      </c>
      <c r="C18" s="1">
        <v>-6.0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0.0</v>
      </c>
      <c r="C19" s="1">
        <v>0.0</v>
      </c>
      <c r="D19" s="1">
        <v>0.0</v>
      </c>
      <c r="E19" s="1">
        <v>0.0</v>
      </c>
      <c r="F19" s="1">
        <v>72.0</v>
      </c>
      <c r="G19" s="1">
        <v>0.0</v>
      </c>
      <c r="H19" s="1">
        <v>-25.0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-15.0</v>
      </c>
      <c r="C20" s="1">
        <v>-16.0</v>
      </c>
      <c r="D20" s="1">
        <v>-19.0</v>
      </c>
      <c r="E20" s="1">
        <v>-22.0</v>
      </c>
      <c r="F20" s="1">
        <v>-23.0</v>
      </c>
      <c r="G20" s="1">
        <v>-36.0</v>
      </c>
      <c r="H20" s="1">
        <v>-69.0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-15.0</v>
      </c>
      <c r="C21" s="1">
        <v>-16.0</v>
      </c>
      <c r="D21" s="1">
        <v>-19.0</v>
      </c>
      <c r="E21" s="1">
        <v>-22.0</v>
      </c>
      <c r="F21" s="1">
        <v>-23.0</v>
      </c>
      <c r="G21" s="1">
        <v>-36.0</v>
      </c>
      <c r="H21" s="1">
        <v>-69.0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>
        <v>-15.0</v>
      </c>
      <c r="C22" s="1">
        <v>-16.0</v>
      </c>
      <c r="D22" s="1">
        <v>-19.0</v>
      </c>
      <c r="E22" s="1">
        <v>-22.0</v>
      </c>
      <c r="F22" s="1">
        <v>-23.0</v>
      </c>
      <c r="G22" s="1">
        <v>-36.0</v>
      </c>
      <c r="H22" s="1">
        <v>-69.0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-15.0</v>
      </c>
      <c r="C23" s="1">
        <v>-16.0</v>
      </c>
      <c r="D23" s="1">
        <v>-19.0</v>
      </c>
      <c r="E23" s="1">
        <v>-22.0</v>
      </c>
      <c r="F23" s="1">
        <v>-23.0</v>
      </c>
      <c r="G23" s="1">
        <v>-36.0</v>
      </c>
      <c r="H23" s="1">
        <v>-69.0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-15.0</v>
      </c>
      <c r="C24" s="1">
        <v>-16.0</v>
      </c>
      <c r="D24" s="1">
        <v>-19.0</v>
      </c>
      <c r="E24" s="1">
        <v>-22.0</v>
      </c>
      <c r="F24" s="1">
        <v>-23.0</v>
      </c>
      <c r="G24" s="1">
        <v>-36.0</v>
      </c>
      <c r="H24" s="1">
        <v>-69.0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>
        <v>-15.0</v>
      </c>
      <c r="C25" s="1">
        <v>-16.0</v>
      </c>
      <c r="D25" s="1">
        <v>-19.0</v>
      </c>
      <c r="E25" s="1">
        <v>-22.0</v>
      </c>
      <c r="F25" s="1">
        <v>-23.0</v>
      </c>
      <c r="G25" s="1">
        <v>-36.0</v>
      </c>
      <c r="H25" s="1">
        <v>-69.0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1" t="s">
        <v>138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132</v>
      </c>
      <c r="C28" s="1" t="s">
        <v>133</v>
      </c>
      <c r="D28" s="1" t="s">
        <v>134</v>
      </c>
      <c r="E28" s="1" t="s">
        <v>135</v>
      </c>
      <c r="F28" s="1" t="s">
        <v>136</v>
      </c>
      <c r="G28" s="1" t="s">
        <v>137</v>
      </c>
      <c r="H28" s="1" t="s">
        <v>138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6.0</v>
      </c>
      <c r="C29" s="1">
        <v>6.0</v>
      </c>
      <c r="D29" s="1">
        <v>7.0</v>
      </c>
      <c r="E29" s="1">
        <v>16.0</v>
      </c>
      <c r="F29" s="1">
        <v>24.0</v>
      </c>
      <c r="G29" s="1">
        <v>34.0</v>
      </c>
      <c r="H29" s="1">
        <v>36.0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132</v>
      </c>
      <c r="C30" s="1" t="s">
        <v>142</v>
      </c>
      <c r="D30" s="1" t="s">
        <v>143</v>
      </c>
      <c r="E30" s="1" t="s">
        <v>135</v>
      </c>
      <c r="F30" s="1" t="s">
        <v>136</v>
      </c>
      <c r="G30" s="1" t="s">
        <v>137</v>
      </c>
      <c r="H30" s="1" t="s">
        <v>138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132</v>
      </c>
      <c r="C31" s="1" t="s">
        <v>142</v>
      </c>
      <c r="D31" s="1" t="s">
        <v>143</v>
      </c>
      <c r="E31" s="1" t="s">
        <v>135</v>
      </c>
      <c r="F31" s="1" t="s">
        <v>136</v>
      </c>
      <c r="G31" s="1" t="s">
        <v>137</v>
      </c>
      <c r="H31" s="1" t="s">
        <v>138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6.0</v>
      </c>
      <c r="C32" s="1">
        <v>6.0</v>
      </c>
      <c r="D32" s="1">
        <v>8.0</v>
      </c>
      <c r="E32" s="1">
        <v>16.0</v>
      </c>
      <c r="F32" s="1">
        <v>24.0</v>
      </c>
      <c r="G32" s="1">
        <v>34.0</v>
      </c>
      <c r="H32" s="1">
        <v>36.0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 t="s">
        <v>147</v>
      </c>
      <c r="C33" s="1" t="s">
        <v>148</v>
      </c>
      <c r="D33" s="1" t="s">
        <v>149</v>
      </c>
      <c r="E33" s="1" t="s">
        <v>150</v>
      </c>
      <c r="F33" s="1" t="s">
        <v>151</v>
      </c>
      <c r="G33" s="1" t="s">
        <v>152</v>
      </c>
      <c r="H33" s="1" t="s">
        <v>153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 t="s">
        <v>147</v>
      </c>
      <c r="C34" s="1" t="s">
        <v>148</v>
      </c>
      <c r="D34" s="1" t="s">
        <v>155</v>
      </c>
      <c r="E34" s="1" t="s">
        <v>150</v>
      </c>
      <c r="F34" s="1" t="s">
        <v>151</v>
      </c>
      <c r="G34" s="1" t="s">
        <v>152</v>
      </c>
      <c r="H34" s="1" t="s">
        <v>153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-13.0</v>
      </c>
      <c r="C36" s="1">
        <v>-9.0</v>
      </c>
      <c r="D36" s="1">
        <v>-16.0</v>
      </c>
      <c r="E36" s="1">
        <v>-20.0</v>
      </c>
      <c r="F36" s="1">
        <v>-22.0</v>
      </c>
      <c r="G36" s="1">
        <v>-36.0</v>
      </c>
      <c r="H36" s="1">
        <v>-39.0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-15.0</v>
      </c>
      <c r="C37" s="1">
        <v>-10.0</v>
      </c>
      <c r="D37" s="1">
        <v>-17.0</v>
      </c>
      <c r="E37" s="1">
        <v>-21.0</v>
      </c>
      <c r="F37" s="1">
        <v>-23.0</v>
      </c>
      <c r="G37" s="1">
        <v>-36.0</v>
      </c>
      <c r="H37" s="1">
        <v>-40.0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-15.0</v>
      </c>
      <c r="C38" s="1">
        <v>-10.0</v>
      </c>
      <c r="D38" s="1">
        <v>-17.0</v>
      </c>
      <c r="E38" s="1">
        <v>-21.0</v>
      </c>
      <c r="F38" s="1">
        <v>-23.0</v>
      </c>
      <c r="G38" s="1">
        <v>-36.0</v>
      </c>
      <c r="H38" s="1">
        <v>-40.0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-12.0</v>
      </c>
      <c r="C39" s="1">
        <v>-8.0</v>
      </c>
      <c r="D39" s="1">
        <v>-15.0</v>
      </c>
      <c r="E39" s="1">
        <v>-18.0</v>
      </c>
      <c r="F39" s="1">
        <v>-19.0</v>
      </c>
      <c r="G39" s="1">
        <v>-29.0</v>
      </c>
      <c r="H39" s="1">
        <v>-32.0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-9.0</v>
      </c>
      <c r="C40" s="1">
        <v>-6.0</v>
      </c>
      <c r="D40" s="1">
        <v>-11.0</v>
      </c>
      <c r="E40" s="1">
        <v>-13.0</v>
      </c>
      <c r="F40" s="1">
        <v>-14.0</v>
      </c>
      <c r="G40" s="1">
        <v>-23.0</v>
      </c>
      <c r="H40" s="1">
        <v>-27.0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0.0</v>
      </c>
      <c r="C41" s="1">
        <v>0.0</v>
      </c>
      <c r="D41" s="1">
        <v>0.0</v>
      </c>
      <c r="E41" s="1">
        <v>62.0</v>
      </c>
      <c r="F41" s="1">
        <v>6.0</v>
      </c>
      <c r="G41" s="1">
        <v>0.0</v>
      </c>
      <c r="H41" s="1">
        <v>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1">
        <v>2.0</v>
      </c>
      <c r="C43" s="1">
        <v>2.0</v>
      </c>
      <c r="D43" s="1">
        <v>8.0</v>
      </c>
      <c r="E43" s="1">
        <v>7.0</v>
      </c>
      <c r="F43" s="1">
        <v>8.0</v>
      </c>
      <c r="G43" s="1">
        <v>7.0</v>
      </c>
      <c r="H43" s="1">
        <v>11.0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12.0</v>
      </c>
      <c r="C44" s="1">
        <v>15.0</v>
      </c>
      <c r="D44" s="1">
        <v>9.0</v>
      </c>
      <c r="E44" s="1">
        <v>14.0</v>
      </c>
      <c r="F44" s="1">
        <v>20.0</v>
      </c>
      <c r="G44" s="1">
        <v>35.0</v>
      </c>
      <c r="H44" s="1">
        <v>33.0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1.0</v>
      </c>
      <c r="C45" s="1">
        <v>1.0</v>
      </c>
      <c r="D45" s="1">
        <v>1.0</v>
      </c>
      <c r="E45" s="1">
        <v>1.0</v>
      </c>
      <c r="F45" s="1">
        <v>2.0</v>
      </c>
      <c r="G45" s="1">
        <v>6.0</v>
      </c>
      <c r="H45" s="1">
        <v>7.0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0.0</v>
      </c>
      <c r="C46" s="1">
        <v>0.0</v>
      </c>
      <c r="D46" s="1">
        <v>0.0</v>
      </c>
      <c r="E46" s="1">
        <v>1.0</v>
      </c>
      <c r="F46" s="1">
        <v>5.0</v>
      </c>
      <c r="G46" s="1">
        <v>0.0</v>
      </c>
      <c r="H46" s="1">
        <v>1.0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167</v>
      </c>
      <c r="B47" s="1">
        <v>0.0</v>
      </c>
      <c r="C47" s="1">
        <v>0.0</v>
      </c>
      <c r="D47" s="1">
        <v>0.0</v>
      </c>
      <c r="E47" s="1">
        <v>70.0</v>
      </c>
      <c r="F47" s="1">
        <v>2.0</v>
      </c>
      <c r="G47" s="1">
        <v>0.0</v>
      </c>
      <c r="H47" s="1">
        <v>5.0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168</v>
      </c>
      <c r="B48" s="1">
        <v>0.0</v>
      </c>
      <c r="C48" s="1">
        <v>0.0</v>
      </c>
      <c r="D48" s="1">
        <v>0.0</v>
      </c>
      <c r="E48" s="1">
        <v>0.0</v>
      </c>
      <c r="F48" s="1">
        <v>1.0</v>
      </c>
      <c r="G48" s="1">
        <v>1.0</v>
      </c>
      <c r="H48" s="1">
        <v>1.0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169</v>
      </c>
      <c r="B49" s="1">
        <v>16.0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170</v>
      </c>
      <c r="B50" s="1">
        <v>10.0</v>
      </c>
      <c r="C50" s="1">
        <v>3.0</v>
      </c>
      <c r="D50" s="1">
        <v>0.0</v>
      </c>
      <c r="E50" s="1">
        <v>0.0</v>
      </c>
      <c r="F50" s="1">
        <v>1.0</v>
      </c>
      <c r="G50" s="1">
        <v>1.0</v>
      </c>
      <c r="H50" s="1">
        <v>-7.0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171</v>
      </c>
      <c r="B51" s="1">
        <v>0.0</v>
      </c>
      <c r="C51" s="1">
        <v>0.0</v>
      </c>
      <c r="D51" s="1">
        <v>4.0</v>
      </c>
      <c r="E51" s="1">
        <v>3.0</v>
      </c>
      <c r="F51" s="1">
        <v>0.0</v>
      </c>
      <c r="G51" s="1">
        <v>0.0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172</v>
      </c>
      <c r="B52" s="1">
        <v>27.0</v>
      </c>
      <c r="C52" s="1">
        <v>4.0</v>
      </c>
      <c r="D52" s="1">
        <v>4.0</v>
      </c>
      <c r="E52" s="1">
        <v>3.0</v>
      </c>
      <c r="F52" s="1">
        <v>2.0</v>
      </c>
      <c r="G52" s="1">
        <v>3.0</v>
      </c>
      <c r="H52" s="1">
        <v>93.0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  <c r="H3" s="1" t="s">
        <v>180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>
        <v>0.0</v>
      </c>
      <c r="C4" s="1" t="s">
        <v>182</v>
      </c>
      <c r="D4" s="1" t="s">
        <v>183</v>
      </c>
      <c r="E4" s="1" t="s">
        <v>184</v>
      </c>
      <c r="F4" s="1" t="s">
        <v>185</v>
      </c>
      <c r="G4" s="1" t="s">
        <v>186</v>
      </c>
      <c r="H4" s="1" t="s">
        <v>187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>
        <v>0.0</v>
      </c>
      <c r="C5" s="1" t="s">
        <v>189</v>
      </c>
      <c r="D5" s="1" t="s">
        <v>190</v>
      </c>
      <c r="E5" s="1" t="s">
        <v>191</v>
      </c>
      <c r="F5" s="1" t="s">
        <v>192</v>
      </c>
      <c r="G5" s="1" t="s">
        <v>193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194</v>
      </c>
      <c r="B6" s="1">
        <v>0.0</v>
      </c>
      <c r="C6" s="1" t="s">
        <v>189</v>
      </c>
      <c r="D6" s="1" t="s">
        <v>190</v>
      </c>
      <c r="E6" s="1" t="s">
        <v>191</v>
      </c>
      <c r="F6" s="1" t="s">
        <v>192</v>
      </c>
      <c r="G6" s="1" t="s">
        <v>193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196</v>
      </c>
      <c r="B8" s="1">
        <v>0.0</v>
      </c>
      <c r="C8" s="1">
        <v>0.0</v>
      </c>
      <c r="D8" s="1">
        <v>0.0</v>
      </c>
      <c r="E8" s="1">
        <v>0.0</v>
      </c>
      <c r="F8" s="1" t="s">
        <v>197</v>
      </c>
      <c r="G8" s="1" t="s">
        <v>198</v>
      </c>
      <c r="H8" s="1" t="s">
        <v>199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200</v>
      </c>
      <c r="B9" s="1">
        <v>0.0</v>
      </c>
      <c r="C9" s="1">
        <v>0.0</v>
      </c>
      <c r="D9" s="1">
        <v>0.0</v>
      </c>
      <c r="E9" s="1">
        <v>0.0</v>
      </c>
      <c r="F9" s="1" t="s">
        <v>201</v>
      </c>
      <c r="G9" s="1" t="s">
        <v>202</v>
      </c>
      <c r="H9" s="1" t="s">
        <v>203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204</v>
      </c>
      <c r="B10" s="1">
        <v>0.0</v>
      </c>
      <c r="C10" s="1">
        <v>0.0</v>
      </c>
      <c r="D10" s="1">
        <v>0.0</v>
      </c>
      <c r="E10" s="1">
        <v>0.0</v>
      </c>
      <c r="F10" s="1" t="s">
        <v>205</v>
      </c>
      <c r="G10" s="1" t="s">
        <v>206</v>
      </c>
      <c r="H10" s="1" t="s">
        <v>207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208</v>
      </c>
      <c r="B11" s="1">
        <v>0.0</v>
      </c>
      <c r="C11" s="1">
        <v>0.0</v>
      </c>
      <c r="D11" s="1">
        <v>0.0</v>
      </c>
      <c r="E11" s="1">
        <v>0.0</v>
      </c>
      <c r="F11" s="1" t="s">
        <v>209</v>
      </c>
      <c r="G11" s="1" t="s">
        <v>210</v>
      </c>
      <c r="H11" s="1" t="s">
        <v>211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212</v>
      </c>
      <c r="B12" s="1">
        <v>0.0</v>
      </c>
      <c r="C12" s="1">
        <v>0.0</v>
      </c>
      <c r="D12" s="1">
        <v>0.0</v>
      </c>
      <c r="E12" s="1">
        <v>0.0</v>
      </c>
      <c r="F12" s="1" t="s">
        <v>209</v>
      </c>
      <c r="G12" s="1" t="s">
        <v>210</v>
      </c>
      <c r="H12" s="1" t="s">
        <v>211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213</v>
      </c>
      <c r="B13" s="1">
        <v>0.0</v>
      </c>
      <c r="C13" s="1">
        <v>0.0</v>
      </c>
      <c r="D13" s="1">
        <v>0.0</v>
      </c>
      <c r="E13" s="1">
        <v>0.0</v>
      </c>
      <c r="F13" s="1" t="s">
        <v>214</v>
      </c>
      <c r="G13" s="1" t="s">
        <v>215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216</v>
      </c>
      <c r="B14" s="1">
        <v>0.0</v>
      </c>
      <c r="C14" s="1">
        <v>0.0</v>
      </c>
      <c r="D14" s="1">
        <v>0.0</v>
      </c>
      <c r="E14" s="1">
        <v>0.0</v>
      </c>
      <c r="F14" s="1" t="s">
        <v>214</v>
      </c>
      <c r="G14" s="1" t="s">
        <v>215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217</v>
      </c>
      <c r="B15" s="1">
        <v>0.0</v>
      </c>
      <c r="C15" s="1">
        <v>0.0</v>
      </c>
      <c r="D15" s="1">
        <v>0.0</v>
      </c>
      <c r="E15" s="1">
        <v>0.0</v>
      </c>
      <c r="F15" s="1" t="s">
        <v>214</v>
      </c>
      <c r="G15" s="1" t="s">
        <v>215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218</v>
      </c>
      <c r="B16" s="1">
        <v>0.0</v>
      </c>
      <c r="C16" s="1">
        <v>0.0</v>
      </c>
      <c r="D16" s="1">
        <v>0.0</v>
      </c>
      <c r="E16" s="1">
        <v>0.0</v>
      </c>
      <c r="F16" s="1" t="s">
        <v>219</v>
      </c>
      <c r="G16" s="1" t="s">
        <v>220</v>
      </c>
      <c r="H16" s="1" t="s">
        <v>221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222</v>
      </c>
      <c r="B17" s="1">
        <v>0.0</v>
      </c>
      <c r="C17" s="1">
        <v>0.0</v>
      </c>
      <c r="D17" s="1">
        <v>0.0</v>
      </c>
      <c r="E17" s="1">
        <v>0.0</v>
      </c>
      <c r="F17" s="1" t="s">
        <v>223</v>
      </c>
      <c r="G17" s="1" t="s">
        <v>224</v>
      </c>
      <c r="H17" s="1" t="s">
        <v>225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226</v>
      </c>
      <c r="B18" s="1">
        <v>0.0</v>
      </c>
      <c r="C18" s="1">
        <v>0.0</v>
      </c>
      <c r="D18" s="1">
        <v>0.0</v>
      </c>
      <c r="E18" s="1">
        <v>0.0</v>
      </c>
      <c r="F18" s="1" t="s">
        <v>227</v>
      </c>
      <c r="G18" s="1" t="s">
        <v>224</v>
      </c>
      <c r="H18" s="1" t="s">
        <v>228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229</v>
      </c>
      <c r="B20" s="1">
        <v>0.0</v>
      </c>
      <c r="C20" s="1">
        <v>0.0</v>
      </c>
      <c r="D20" s="1">
        <v>0.0</v>
      </c>
      <c r="E20" s="1" t="s">
        <v>230</v>
      </c>
      <c r="F20" s="1" t="s">
        <v>231</v>
      </c>
      <c r="G20" s="1" t="s">
        <v>232</v>
      </c>
      <c r="H20" s="1" t="s">
        <v>233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>
        <v>0.0</v>
      </c>
      <c r="C21" s="1">
        <v>0.0</v>
      </c>
      <c r="D21" s="1">
        <v>0.0</v>
      </c>
      <c r="E21" s="1" t="s">
        <v>235</v>
      </c>
      <c r="F21" s="1" t="s">
        <v>236</v>
      </c>
      <c r="G21" s="1" t="s">
        <v>237</v>
      </c>
      <c r="H21" s="1" t="s">
        <v>238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240</v>
      </c>
      <c r="B23" s="1" t="s">
        <v>241</v>
      </c>
      <c r="C23" s="1" t="s">
        <v>242</v>
      </c>
      <c r="D23" s="1" t="s">
        <v>243</v>
      </c>
      <c r="E23" s="1" t="s">
        <v>244</v>
      </c>
      <c r="F23" s="1" t="s">
        <v>245</v>
      </c>
      <c r="G23" s="1" t="s">
        <v>246</v>
      </c>
      <c r="H23" s="1" t="s">
        <v>247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248</v>
      </c>
      <c r="B24" s="1" t="s">
        <v>249</v>
      </c>
      <c r="C24" s="1" t="s">
        <v>250</v>
      </c>
      <c r="D24" s="1" t="s">
        <v>251</v>
      </c>
      <c r="E24" s="1" t="s">
        <v>252</v>
      </c>
      <c r="F24" s="1" t="s">
        <v>253</v>
      </c>
      <c r="G24" s="1" t="s">
        <v>254</v>
      </c>
      <c r="H24" s="1" t="s">
        <v>255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256</v>
      </c>
      <c r="B25" s="1" t="s">
        <v>257</v>
      </c>
      <c r="C25" s="1" t="s">
        <v>258</v>
      </c>
      <c r="D25" s="1" t="s">
        <v>259</v>
      </c>
      <c r="E25" s="1" t="s">
        <v>260</v>
      </c>
      <c r="F25" s="1" t="s">
        <v>261</v>
      </c>
      <c r="G25" s="1" t="s">
        <v>262</v>
      </c>
      <c r="H25" s="1" t="s">
        <v>263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264</v>
      </c>
      <c r="B26" s="1">
        <v>0.0</v>
      </c>
      <c r="C26" s="1">
        <v>0.0</v>
      </c>
      <c r="D26" s="1">
        <v>0.0</v>
      </c>
      <c r="E26" s="1" t="s">
        <v>265</v>
      </c>
      <c r="F26" s="1" t="s">
        <v>266</v>
      </c>
      <c r="G26" s="1" t="s">
        <v>267</v>
      </c>
      <c r="H26" s="1" t="s">
        <v>268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270</v>
      </c>
      <c r="B28" s="1">
        <v>0.0</v>
      </c>
      <c r="C28" s="1">
        <v>0.0</v>
      </c>
      <c r="D28" s="1" t="s">
        <v>271</v>
      </c>
      <c r="E28" s="1" t="s">
        <v>272</v>
      </c>
      <c r="F28" s="1" t="s">
        <v>273</v>
      </c>
      <c r="G28" s="1" t="s">
        <v>274</v>
      </c>
      <c r="H28" s="1" t="s">
        <v>275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276</v>
      </c>
      <c r="B29" s="1">
        <v>0.0</v>
      </c>
      <c r="C29" s="1">
        <v>0.0</v>
      </c>
      <c r="D29" s="1" t="s">
        <v>277</v>
      </c>
      <c r="E29" s="1" t="s">
        <v>278</v>
      </c>
      <c r="F29" s="1" t="s">
        <v>279</v>
      </c>
      <c r="G29" s="1" t="s">
        <v>280</v>
      </c>
      <c r="H29" s="1" t="s">
        <v>281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282</v>
      </c>
      <c r="B30" s="1">
        <v>0.0</v>
      </c>
      <c r="C30" s="1">
        <v>0.0</v>
      </c>
      <c r="D30" s="1" t="s">
        <v>283</v>
      </c>
      <c r="E30" s="1" t="s">
        <v>284</v>
      </c>
      <c r="F30" s="1" t="s">
        <v>285</v>
      </c>
      <c r="G30" s="1" t="s">
        <v>286</v>
      </c>
      <c r="H30" s="1" t="s">
        <v>287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288</v>
      </c>
      <c r="B31" s="1">
        <v>0.0</v>
      </c>
      <c r="C31" s="1">
        <v>0.0</v>
      </c>
      <c r="D31" s="1" t="s">
        <v>289</v>
      </c>
      <c r="E31" s="1" t="s">
        <v>290</v>
      </c>
      <c r="F31" s="1" t="s">
        <v>291</v>
      </c>
      <c r="G31" s="1" t="s">
        <v>292</v>
      </c>
      <c r="H31" s="1" t="s">
        <v>293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294</v>
      </c>
      <c r="B32" s="1" t="s">
        <v>295</v>
      </c>
      <c r="C32" s="1" t="s">
        <v>296</v>
      </c>
      <c r="D32" s="1" t="s">
        <v>297</v>
      </c>
      <c r="E32" s="1" t="s">
        <v>298</v>
      </c>
      <c r="F32" s="1" t="s">
        <v>299</v>
      </c>
      <c r="G32" s="1" t="s">
        <v>300</v>
      </c>
      <c r="H32" s="1" t="s">
        <v>301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302</v>
      </c>
      <c r="B33" s="1">
        <v>0.0</v>
      </c>
      <c r="C33" s="1" t="s">
        <v>303</v>
      </c>
      <c r="D33" s="1" t="s">
        <v>304</v>
      </c>
      <c r="E33" s="1" t="s">
        <v>305</v>
      </c>
      <c r="F33" s="1" t="s">
        <v>306</v>
      </c>
      <c r="G33" s="1">
        <v>0.0</v>
      </c>
      <c r="H33" s="1" t="s">
        <v>307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308</v>
      </c>
      <c r="B34" s="1">
        <v>0.0</v>
      </c>
      <c r="C34" s="1" t="s">
        <v>309</v>
      </c>
      <c r="D34" s="1" t="s">
        <v>310</v>
      </c>
      <c r="E34" s="1" t="s">
        <v>311</v>
      </c>
      <c r="F34" s="1" t="s">
        <v>312</v>
      </c>
      <c r="G34" s="1">
        <v>0.0</v>
      </c>
      <c r="H34" s="1" t="s">
        <v>313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314</v>
      </c>
      <c r="B35" s="1">
        <v>0.0</v>
      </c>
      <c r="C35" s="1" t="s">
        <v>315</v>
      </c>
      <c r="D35" s="1" t="s">
        <v>316</v>
      </c>
      <c r="E35" s="1" t="s">
        <v>317</v>
      </c>
      <c r="F35" s="1" t="s">
        <v>318</v>
      </c>
      <c r="G35" s="1">
        <v>0.0</v>
      </c>
      <c r="H35" s="1" t="s">
        <v>319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320</v>
      </c>
      <c r="B36" s="1">
        <v>0.0</v>
      </c>
      <c r="C36" s="1">
        <v>0.0</v>
      </c>
      <c r="D36" s="1" t="s">
        <v>321</v>
      </c>
      <c r="E36" s="1" t="s">
        <v>322</v>
      </c>
      <c r="F36" s="1" t="s">
        <v>323</v>
      </c>
      <c r="G36" s="1" t="s">
        <v>324</v>
      </c>
      <c r="H36" s="1" t="s">
        <v>325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326</v>
      </c>
      <c r="B37" s="1" t="s">
        <v>327</v>
      </c>
      <c r="C37" s="1" t="s">
        <v>88</v>
      </c>
      <c r="D37" s="1" t="s">
        <v>328</v>
      </c>
      <c r="E37" s="1" t="s">
        <v>321</v>
      </c>
      <c r="F37" s="1" t="s">
        <v>329</v>
      </c>
      <c r="G37" s="1" t="s">
        <v>330</v>
      </c>
      <c r="H37" s="1" t="s">
        <v>331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332</v>
      </c>
      <c r="B38" s="1">
        <v>0.0</v>
      </c>
      <c r="C38" s="1">
        <v>0.0</v>
      </c>
      <c r="D38" s="1" t="s">
        <v>321</v>
      </c>
      <c r="E38" s="1" t="s">
        <v>333</v>
      </c>
      <c r="F38" s="1" t="s">
        <v>334</v>
      </c>
      <c r="G38" s="1" t="s">
        <v>335</v>
      </c>
      <c r="H38" s="1" t="s">
        <v>336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337</v>
      </c>
      <c r="B39" s="1" t="s">
        <v>338</v>
      </c>
      <c r="C39" s="1" t="s">
        <v>339</v>
      </c>
      <c r="D39" s="1" t="s">
        <v>328</v>
      </c>
      <c r="E39" s="1" t="s">
        <v>340</v>
      </c>
      <c r="F39" s="1" t="s">
        <v>341</v>
      </c>
      <c r="G39" s="1" t="s">
        <v>342</v>
      </c>
      <c r="H39" s="1" t="s">
        <v>343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345</v>
      </c>
      <c r="B41" s="1">
        <v>0.0</v>
      </c>
      <c r="C41" s="1">
        <v>0.0</v>
      </c>
      <c r="D41" s="1">
        <v>0.0</v>
      </c>
      <c r="E41" s="1">
        <v>0.0</v>
      </c>
      <c r="F41" s="1" t="s">
        <v>346</v>
      </c>
      <c r="G41" s="1" t="s">
        <v>347</v>
      </c>
      <c r="H41" s="1" t="s">
        <v>348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349</v>
      </c>
      <c r="B42" s="1">
        <v>0.0</v>
      </c>
      <c r="C42" s="1">
        <v>0.0</v>
      </c>
      <c r="D42" s="1">
        <v>0.0</v>
      </c>
      <c r="E42" s="1" t="s">
        <v>350</v>
      </c>
      <c r="F42" s="1" t="s">
        <v>351</v>
      </c>
      <c r="G42" s="1" t="s">
        <v>352</v>
      </c>
      <c r="H42" s="1" t="s">
        <v>353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354</v>
      </c>
      <c r="B43" s="1">
        <v>0.0</v>
      </c>
      <c r="C43" s="1" t="s">
        <v>355</v>
      </c>
      <c r="D43" s="1" t="s">
        <v>356</v>
      </c>
      <c r="E43" s="1" t="s">
        <v>357</v>
      </c>
      <c r="F43" s="1" t="s">
        <v>358</v>
      </c>
      <c r="G43" s="1" t="s">
        <v>359</v>
      </c>
      <c r="H43" s="1" t="s">
        <v>360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361</v>
      </c>
      <c r="B44" s="1">
        <v>0.0</v>
      </c>
      <c r="C44" s="1" t="s">
        <v>362</v>
      </c>
      <c r="D44" s="1" t="s">
        <v>363</v>
      </c>
      <c r="E44" s="1">
        <v>20.0</v>
      </c>
      <c r="F44" s="1" t="s">
        <v>364</v>
      </c>
      <c r="G44" s="1" t="s">
        <v>365</v>
      </c>
      <c r="H44" s="1" t="s">
        <v>366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367</v>
      </c>
      <c r="B45" s="1">
        <v>0.0</v>
      </c>
      <c r="C45" s="1" t="s">
        <v>362</v>
      </c>
      <c r="D45" s="1" t="s">
        <v>363</v>
      </c>
      <c r="E45" s="1">
        <v>20.0</v>
      </c>
      <c r="F45" s="1" t="s">
        <v>364</v>
      </c>
      <c r="G45" s="1" t="s">
        <v>365</v>
      </c>
      <c r="H45" s="1" t="s">
        <v>366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368</v>
      </c>
      <c r="B46" s="1">
        <v>0.0</v>
      </c>
      <c r="C46" s="1" t="s">
        <v>369</v>
      </c>
      <c r="D46" s="1" t="s">
        <v>370</v>
      </c>
      <c r="E46" s="1" t="s">
        <v>371</v>
      </c>
      <c r="F46" s="1" t="s">
        <v>372</v>
      </c>
      <c r="G46" s="1" t="s">
        <v>373</v>
      </c>
      <c r="H46" s="1" t="s">
        <v>374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375</v>
      </c>
      <c r="B47" s="1">
        <v>0.0</v>
      </c>
      <c r="C47" s="1" t="s">
        <v>369</v>
      </c>
      <c r="D47" s="1" t="s">
        <v>370</v>
      </c>
      <c r="E47" s="1" t="s">
        <v>371</v>
      </c>
      <c r="F47" s="1" t="s">
        <v>372</v>
      </c>
      <c r="G47" s="1" t="s">
        <v>373</v>
      </c>
      <c r="H47" s="1" t="s">
        <v>374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376</v>
      </c>
      <c r="B48" s="1">
        <v>0.0</v>
      </c>
      <c r="C48" s="1" t="s">
        <v>377</v>
      </c>
      <c r="D48" s="1" t="s">
        <v>378</v>
      </c>
      <c r="E48" s="1" t="s">
        <v>379</v>
      </c>
      <c r="F48" s="1" t="s">
        <v>380</v>
      </c>
      <c r="G48" s="1" t="s">
        <v>381</v>
      </c>
      <c r="H48" s="1" t="s">
        <v>382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383</v>
      </c>
      <c r="B49" s="1">
        <v>0.0</v>
      </c>
      <c r="C49" s="1" t="s">
        <v>384</v>
      </c>
      <c r="D49" s="1" t="s">
        <v>385</v>
      </c>
      <c r="E49" s="1" t="s">
        <v>386</v>
      </c>
      <c r="F49" s="1" t="s">
        <v>387</v>
      </c>
      <c r="G49" s="1" t="s">
        <v>388</v>
      </c>
      <c r="H49" s="1" t="s">
        <v>389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390</v>
      </c>
      <c r="B50" s="1">
        <v>0.0</v>
      </c>
      <c r="C50" s="1" t="s">
        <v>391</v>
      </c>
      <c r="D50" s="1" t="s">
        <v>392</v>
      </c>
      <c r="E50" s="1" t="s">
        <v>393</v>
      </c>
      <c r="F50" s="1" t="s">
        <v>394</v>
      </c>
      <c r="G50" s="1" t="s">
        <v>395</v>
      </c>
      <c r="H50" s="1" t="s">
        <v>396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397</v>
      </c>
      <c r="B51" s="1">
        <v>0.0</v>
      </c>
      <c r="C51" s="1" t="s">
        <v>398</v>
      </c>
      <c r="D51" s="1" t="s">
        <v>399</v>
      </c>
      <c r="E51" s="1" t="s">
        <v>400</v>
      </c>
      <c r="F51" s="1" t="s">
        <v>401</v>
      </c>
      <c r="G51" s="1" t="s">
        <v>402</v>
      </c>
      <c r="H51" s="1" t="s">
        <v>403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404</v>
      </c>
      <c r="B52" s="1">
        <v>0.0</v>
      </c>
      <c r="C52" s="1" t="s">
        <v>405</v>
      </c>
      <c r="D52" s="1" t="s">
        <v>406</v>
      </c>
      <c r="E52" s="1" t="s">
        <v>407</v>
      </c>
      <c r="F52" s="1" t="s">
        <v>408</v>
      </c>
      <c r="G52" s="1" t="s">
        <v>409</v>
      </c>
      <c r="H52" s="1" t="s">
        <v>410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411</v>
      </c>
      <c r="B53" s="1">
        <v>0.0</v>
      </c>
      <c r="C53" s="1" t="s">
        <v>405</v>
      </c>
      <c r="D53" s="1" t="s">
        <v>412</v>
      </c>
      <c r="E53" s="1" t="s">
        <v>413</v>
      </c>
      <c r="F53" s="1" t="s">
        <v>414</v>
      </c>
      <c r="G53" s="1" t="s">
        <v>415</v>
      </c>
      <c r="H53" s="1" t="s">
        <v>416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417</v>
      </c>
      <c r="B54" s="1">
        <v>0.0</v>
      </c>
      <c r="C54" s="1" t="s">
        <v>418</v>
      </c>
      <c r="D54" s="1" t="s">
        <v>419</v>
      </c>
      <c r="E54" s="1" t="s">
        <v>420</v>
      </c>
      <c r="F54" s="1" t="s">
        <v>421</v>
      </c>
      <c r="G54" s="1" t="s">
        <v>422</v>
      </c>
      <c r="H54" s="1">
        <v>46.0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423</v>
      </c>
      <c r="B55" s="1">
        <v>0.0</v>
      </c>
      <c r="C55" s="1" t="s">
        <v>424</v>
      </c>
      <c r="D55" s="1" t="s">
        <v>425</v>
      </c>
      <c r="E55" s="1" t="s">
        <v>426</v>
      </c>
      <c r="F55" s="1" t="s">
        <v>427</v>
      </c>
      <c r="G55" s="1" t="s">
        <v>428</v>
      </c>
      <c r="H55" s="1" t="s">
        <v>429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430</v>
      </c>
      <c r="B56" s="1">
        <v>0.0</v>
      </c>
      <c r="C56" s="1">
        <v>0.0</v>
      </c>
      <c r="D56" s="1" t="s">
        <v>431</v>
      </c>
      <c r="E56" s="1" t="s">
        <v>432</v>
      </c>
      <c r="F56" s="1" t="s">
        <v>433</v>
      </c>
      <c r="G56" s="1" t="s">
        <v>434</v>
      </c>
      <c r="H56" s="1" t="s">
        <v>435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436</v>
      </c>
      <c r="B57" s="1">
        <v>0.0</v>
      </c>
      <c r="C57" s="1">
        <v>0.0</v>
      </c>
      <c r="D57" s="1" t="s">
        <v>437</v>
      </c>
      <c r="E57" s="1" t="s">
        <v>438</v>
      </c>
      <c r="F57" s="1" t="s">
        <v>439</v>
      </c>
      <c r="G57" s="1" t="s">
        <v>440</v>
      </c>
      <c r="H57" s="1" t="s">
        <v>441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442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444</v>
      </c>
      <c r="H59" s="1" t="s">
        <v>445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446</v>
      </c>
      <c r="B60" s="1">
        <v>0.0</v>
      </c>
      <c r="C60" s="1">
        <v>0.0</v>
      </c>
      <c r="D60" s="1">
        <v>0.0</v>
      </c>
      <c r="E60" s="1">
        <v>0.0</v>
      </c>
      <c r="F60" s="1" t="s">
        <v>447</v>
      </c>
      <c r="G60" s="1" t="s">
        <v>448</v>
      </c>
      <c r="H60" s="1" t="s">
        <v>449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450</v>
      </c>
      <c r="B61" s="1">
        <v>0.0</v>
      </c>
      <c r="C61" s="1">
        <v>0.0</v>
      </c>
      <c r="D61" s="1" t="s">
        <v>451</v>
      </c>
      <c r="E61" s="1" t="s">
        <v>452</v>
      </c>
      <c r="F61" s="1" t="s">
        <v>453</v>
      </c>
      <c r="G61" s="1" t="s">
        <v>454</v>
      </c>
      <c r="H61" s="1" t="s">
        <v>455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456</v>
      </c>
      <c r="B62" s="1">
        <v>0.0</v>
      </c>
      <c r="C62" s="1">
        <v>0.0</v>
      </c>
      <c r="D62" s="1" t="s">
        <v>457</v>
      </c>
      <c r="E62" s="1" t="s">
        <v>458</v>
      </c>
      <c r="F62" s="1" t="s">
        <v>459</v>
      </c>
      <c r="G62" s="1" t="s">
        <v>460</v>
      </c>
      <c r="H62" s="1" t="s">
        <v>461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462</v>
      </c>
      <c r="B63" s="1">
        <v>0.0</v>
      </c>
      <c r="C63" s="1">
        <v>0.0</v>
      </c>
      <c r="D63" s="1" t="s">
        <v>457</v>
      </c>
      <c r="E63" s="1" t="s">
        <v>458</v>
      </c>
      <c r="F63" s="1" t="s">
        <v>459</v>
      </c>
      <c r="G63" s="1" t="s">
        <v>460</v>
      </c>
      <c r="H63" s="1" t="s">
        <v>461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463</v>
      </c>
      <c r="B64" s="1">
        <v>0.0</v>
      </c>
      <c r="C64" s="1">
        <v>0.0</v>
      </c>
      <c r="D64" s="1" t="s">
        <v>464</v>
      </c>
      <c r="E64" s="1" t="s">
        <v>465</v>
      </c>
      <c r="F64" s="1" t="s">
        <v>466</v>
      </c>
      <c r="G64" s="1" t="s">
        <v>467</v>
      </c>
      <c r="H64" s="1" t="s">
        <v>468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469</v>
      </c>
      <c r="B65" s="1">
        <v>0.0</v>
      </c>
      <c r="C65" s="1">
        <v>0.0</v>
      </c>
      <c r="D65" s="1" t="s">
        <v>464</v>
      </c>
      <c r="E65" s="1" t="s">
        <v>465</v>
      </c>
      <c r="F65" s="1" t="s">
        <v>466</v>
      </c>
      <c r="G65" s="1" t="s">
        <v>467</v>
      </c>
      <c r="H65" s="1" t="s">
        <v>468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470</v>
      </c>
      <c r="B66" s="1">
        <v>0.0</v>
      </c>
      <c r="C66" s="1">
        <v>0.0</v>
      </c>
      <c r="D66" s="1" t="s">
        <v>471</v>
      </c>
      <c r="E66" s="1" t="s">
        <v>472</v>
      </c>
      <c r="F66" s="1" t="s">
        <v>473</v>
      </c>
      <c r="G66" s="1" t="s">
        <v>467</v>
      </c>
      <c r="H66" s="1" t="s">
        <v>474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 t="s">
        <v>476</v>
      </c>
      <c r="E67" s="1" t="s">
        <v>477</v>
      </c>
      <c r="F67" s="1" t="s">
        <v>478</v>
      </c>
      <c r="G67" s="1" t="s">
        <v>479</v>
      </c>
      <c r="H67" s="1" t="s">
        <v>480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481</v>
      </c>
      <c r="B68" s="1">
        <v>0.0</v>
      </c>
      <c r="C68" s="1">
        <v>0.0</v>
      </c>
      <c r="D68" s="1" t="s">
        <v>482</v>
      </c>
      <c r="E68" s="1" t="s">
        <v>483</v>
      </c>
      <c r="F68" s="1" t="s">
        <v>484</v>
      </c>
      <c r="G68" s="1" t="s">
        <v>485</v>
      </c>
      <c r="H68" s="1" t="s">
        <v>486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487</v>
      </c>
      <c r="B69" s="1">
        <v>0.0</v>
      </c>
      <c r="C69" s="1">
        <v>0.0</v>
      </c>
      <c r="D69" s="1" t="s">
        <v>488</v>
      </c>
      <c r="E69" s="1" t="s">
        <v>489</v>
      </c>
      <c r="F69" s="1" t="s">
        <v>490</v>
      </c>
      <c r="G69" s="1" t="s">
        <v>491</v>
      </c>
      <c r="H69" s="1" t="s">
        <v>492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493</v>
      </c>
      <c r="B70" s="1">
        <v>0.0</v>
      </c>
      <c r="C70" s="1">
        <v>0.0</v>
      </c>
      <c r="D70" s="1" t="s">
        <v>494</v>
      </c>
      <c r="E70" s="1" t="s">
        <v>495</v>
      </c>
      <c r="F70" s="1" t="s">
        <v>496</v>
      </c>
      <c r="G70" s="1" t="s">
        <v>497</v>
      </c>
      <c r="H70" s="1" t="s">
        <v>498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499</v>
      </c>
      <c r="B71" s="1">
        <v>0.0</v>
      </c>
      <c r="C71" s="1">
        <v>0.0</v>
      </c>
      <c r="D71" s="1" t="s">
        <v>500</v>
      </c>
      <c r="E71" s="1" t="s">
        <v>501</v>
      </c>
      <c r="F71" s="1" t="s">
        <v>502</v>
      </c>
      <c r="G71" s="1" t="s">
        <v>503</v>
      </c>
      <c r="H71" s="1" t="s">
        <v>504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505</v>
      </c>
      <c r="B72" s="1">
        <v>0.0</v>
      </c>
      <c r="C72" s="1">
        <v>0.0</v>
      </c>
      <c r="D72" s="1" t="s">
        <v>506</v>
      </c>
      <c r="E72" s="1" t="s">
        <v>507</v>
      </c>
      <c r="F72" s="1">
        <v>23.0</v>
      </c>
      <c r="G72" s="1" t="s">
        <v>508</v>
      </c>
      <c r="H72" s="1" t="s">
        <v>509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510</v>
      </c>
      <c r="B73" s="1">
        <v>0.0</v>
      </c>
      <c r="C73" s="1">
        <v>0.0</v>
      </c>
      <c r="D73" s="1" t="s">
        <v>511</v>
      </c>
      <c r="E73" s="1" t="s">
        <v>336</v>
      </c>
      <c r="F73" s="1" t="s">
        <v>512</v>
      </c>
      <c r="G73" s="1" t="s">
        <v>513</v>
      </c>
      <c r="H73" s="1" t="s">
        <v>514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515</v>
      </c>
      <c r="B74" s="1">
        <v>0.0</v>
      </c>
      <c r="C74" s="1">
        <v>0.0</v>
      </c>
      <c r="D74" s="1">
        <v>0.0</v>
      </c>
      <c r="E74" s="1" t="s">
        <v>241</v>
      </c>
      <c r="F74" s="1" t="s">
        <v>516</v>
      </c>
      <c r="G74" s="1" t="s">
        <v>517</v>
      </c>
      <c r="H74" s="1" t="s">
        <v>518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519</v>
      </c>
      <c r="B75" s="1">
        <v>0.0</v>
      </c>
      <c r="C75" s="1">
        <v>0.0</v>
      </c>
      <c r="D75" s="1">
        <v>0.0</v>
      </c>
      <c r="E75" s="1" t="s">
        <v>520</v>
      </c>
      <c r="F75" s="1" t="s">
        <v>521</v>
      </c>
      <c r="G75" s="1" t="s">
        <v>522</v>
      </c>
      <c r="H75" s="1" t="s">
        <v>523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524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525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>
        <v>0.0</v>
      </c>
      <c r="H77" s="1" t="s">
        <v>526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527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528</v>
      </c>
      <c r="H78" s="1">
        <v>29.0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529</v>
      </c>
      <c r="B79" s="1">
        <v>0.0</v>
      </c>
      <c r="C79" s="1">
        <v>0.0</v>
      </c>
      <c r="D79" s="1">
        <v>0.0</v>
      </c>
      <c r="E79" s="1" t="s">
        <v>530</v>
      </c>
      <c r="F79" s="1" t="s">
        <v>531</v>
      </c>
      <c r="G79" s="1" t="s">
        <v>532</v>
      </c>
      <c r="H79" s="1" t="s">
        <v>533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534</v>
      </c>
      <c r="B80" s="1">
        <v>0.0</v>
      </c>
      <c r="C80" s="1">
        <v>0.0</v>
      </c>
      <c r="D80" s="1">
        <v>0.0</v>
      </c>
      <c r="E80" s="1" t="s">
        <v>535</v>
      </c>
      <c r="F80" s="1" t="s">
        <v>536</v>
      </c>
      <c r="G80" s="1" t="s">
        <v>537</v>
      </c>
      <c r="H80" s="1" t="s">
        <v>538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539</v>
      </c>
      <c r="B81" s="1">
        <v>0.0</v>
      </c>
      <c r="C81" s="1">
        <v>0.0</v>
      </c>
      <c r="D81" s="1">
        <v>0.0</v>
      </c>
      <c r="E81" s="1" t="s">
        <v>535</v>
      </c>
      <c r="F81" s="1" t="s">
        <v>536</v>
      </c>
      <c r="G81" s="1" t="s">
        <v>537</v>
      </c>
      <c r="H81" s="1" t="s">
        <v>538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540</v>
      </c>
      <c r="B82" s="1">
        <v>0.0</v>
      </c>
      <c r="C82" s="1">
        <v>0.0</v>
      </c>
      <c r="D82" s="1">
        <v>0.0</v>
      </c>
      <c r="E82" s="1" t="s">
        <v>541</v>
      </c>
      <c r="F82" s="1" t="s">
        <v>542</v>
      </c>
      <c r="G82" s="1" t="s">
        <v>543</v>
      </c>
      <c r="H82" s="1" t="s">
        <v>544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545</v>
      </c>
      <c r="B83" s="1">
        <v>0.0</v>
      </c>
      <c r="C83" s="1">
        <v>0.0</v>
      </c>
      <c r="D83" s="1">
        <v>0.0</v>
      </c>
      <c r="E83" s="1" t="s">
        <v>541</v>
      </c>
      <c r="F83" s="1" t="s">
        <v>542</v>
      </c>
      <c r="G83" s="1" t="s">
        <v>543</v>
      </c>
      <c r="H83" s="1" t="s">
        <v>544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546</v>
      </c>
      <c r="B84" s="1">
        <v>0.0</v>
      </c>
      <c r="C84" s="1">
        <v>0.0</v>
      </c>
      <c r="D84" s="1">
        <v>0.0</v>
      </c>
      <c r="E84" s="1" t="s">
        <v>547</v>
      </c>
      <c r="F84" s="1" t="s">
        <v>548</v>
      </c>
      <c r="G84" s="1" t="s">
        <v>549</v>
      </c>
      <c r="H84" s="1" t="s">
        <v>550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551</v>
      </c>
      <c r="B85" s="1">
        <v>0.0</v>
      </c>
      <c r="C85" s="1">
        <v>0.0</v>
      </c>
      <c r="D85" s="1">
        <v>0.0</v>
      </c>
      <c r="E85" s="1" t="s">
        <v>307</v>
      </c>
      <c r="F85" s="1" t="s">
        <v>552</v>
      </c>
      <c r="G85" s="1" t="s">
        <v>553</v>
      </c>
      <c r="H85" s="1" t="s">
        <v>554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555</v>
      </c>
      <c r="B86" s="1">
        <v>0.0</v>
      </c>
      <c r="C86" s="1">
        <v>0.0</v>
      </c>
      <c r="D86" s="1">
        <v>0.0</v>
      </c>
      <c r="E86" s="1" t="s">
        <v>556</v>
      </c>
      <c r="F86" s="1" t="s">
        <v>557</v>
      </c>
      <c r="G86" s="1" t="s">
        <v>558</v>
      </c>
      <c r="H86" s="1" t="s">
        <v>559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560</v>
      </c>
      <c r="B87" s="1">
        <v>0.0</v>
      </c>
      <c r="C87" s="1">
        <v>0.0</v>
      </c>
      <c r="D87" s="1">
        <v>0.0</v>
      </c>
      <c r="E87" s="1" t="s">
        <v>561</v>
      </c>
      <c r="F87" s="1" t="s">
        <v>562</v>
      </c>
      <c r="G87" s="1" t="s">
        <v>563</v>
      </c>
      <c r="H87" s="1" t="s">
        <v>564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565</v>
      </c>
      <c r="B88" s="1">
        <v>0.0</v>
      </c>
      <c r="C88" s="1">
        <v>0.0</v>
      </c>
      <c r="D88" s="1">
        <v>0.0</v>
      </c>
      <c r="E88" s="1" t="s">
        <v>566</v>
      </c>
      <c r="F88" s="1" t="s">
        <v>567</v>
      </c>
      <c r="G88" s="1" t="s">
        <v>568</v>
      </c>
      <c r="H88" s="1" t="s">
        <v>569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570</v>
      </c>
      <c r="B89" s="1">
        <v>0.0</v>
      </c>
      <c r="C89" s="1">
        <v>0.0</v>
      </c>
      <c r="D89" s="1">
        <v>0.0</v>
      </c>
      <c r="E89" s="1" t="s">
        <v>571</v>
      </c>
      <c r="F89" s="1" t="s">
        <v>572</v>
      </c>
      <c r="G89" s="1" t="s">
        <v>573</v>
      </c>
      <c r="H89" s="1" t="s">
        <v>574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575</v>
      </c>
      <c r="B90" s="1">
        <v>0.0</v>
      </c>
      <c r="C90" s="1">
        <v>0.0</v>
      </c>
      <c r="D90" s="1">
        <v>0.0</v>
      </c>
      <c r="E90" s="1" t="s">
        <v>576</v>
      </c>
      <c r="F90" s="1" t="s">
        <v>577</v>
      </c>
      <c r="G90" s="1" t="s">
        <v>249</v>
      </c>
      <c r="H90" s="1" t="s">
        <v>578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579</v>
      </c>
      <c r="B91" s="1">
        <v>0.0</v>
      </c>
      <c r="C91" s="1">
        <v>0.0</v>
      </c>
      <c r="D91" s="1">
        <v>0.0</v>
      </c>
      <c r="E91" s="1" t="s">
        <v>580</v>
      </c>
      <c r="F91" s="1" t="s">
        <v>581</v>
      </c>
      <c r="G91" s="1" t="s">
        <v>582</v>
      </c>
      <c r="H91" s="1" t="s">
        <v>583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584</v>
      </c>
      <c r="B92" s="1">
        <v>0.0</v>
      </c>
      <c r="C92" s="1">
        <v>0.0</v>
      </c>
      <c r="D92" s="1">
        <v>0.0</v>
      </c>
      <c r="E92" s="1">
        <v>0.0</v>
      </c>
      <c r="F92" s="1" t="s">
        <v>480</v>
      </c>
      <c r="G92" s="1" t="s">
        <v>585</v>
      </c>
      <c r="H92" s="1" t="s">
        <v>586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587</v>
      </c>
      <c r="B93" s="1">
        <v>0.0</v>
      </c>
      <c r="C93" s="1">
        <v>0.0</v>
      </c>
      <c r="D93" s="1">
        <v>0.0</v>
      </c>
      <c r="E93" s="1">
        <v>0.0</v>
      </c>
      <c r="F93" s="1" t="s">
        <v>588</v>
      </c>
      <c r="G93" s="1" t="s">
        <v>589</v>
      </c>
      <c r="H93" s="1" t="s">
        <v>590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591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592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593</v>
      </c>
      <c r="H95" s="1" t="s">
        <v>594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596</v>
      </c>
      <c r="H96" s="1" t="s">
        <v>597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596</v>
      </c>
      <c r="H97" s="1" t="s">
        <v>597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600</v>
      </c>
      <c r="H98" s="1" t="s">
        <v>601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600</v>
      </c>
      <c r="H99" s="1" t="s">
        <v>601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604</v>
      </c>
      <c r="H100" s="1" t="s">
        <v>605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607</v>
      </c>
      <c r="H101" s="1" t="s">
        <v>608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610</v>
      </c>
      <c r="H102" s="1" t="s">
        <v>611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613</v>
      </c>
      <c r="H103" s="1" t="s">
        <v>614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616</v>
      </c>
      <c r="H104" s="1" t="s">
        <v>617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619</v>
      </c>
      <c r="H105" s="1" t="s">
        <v>620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621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622</v>
      </c>
      <c r="H106" s="1" t="s">
        <v>623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624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625</v>
      </c>
      <c r="H107" s="1" t="s">
        <v>626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627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628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629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630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631</v>
      </c>
      <c r="C1" s="1" t="s">
        <v>632</v>
      </c>
      <c r="D1" s="1" t="s">
        <v>633</v>
      </c>
      <c r="E1" s="1" t="s">
        <v>634</v>
      </c>
      <c r="F1" s="1" t="s">
        <v>635</v>
      </c>
      <c r="G1" s="1" t="s">
        <v>636</v>
      </c>
      <c r="H1" s="1" t="s">
        <v>637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638</v>
      </c>
      <c r="B2" s="1" t="s">
        <v>639</v>
      </c>
      <c r="C2" s="1" t="s">
        <v>640</v>
      </c>
      <c r="D2" s="1" t="s">
        <v>641</v>
      </c>
      <c r="E2" s="1" t="s">
        <v>642</v>
      </c>
      <c r="F2" s="1" t="s">
        <v>643</v>
      </c>
      <c r="G2" s="1" t="s">
        <v>644</v>
      </c>
      <c r="H2" s="1" t="s">
        <v>645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646</v>
      </c>
      <c r="B3" s="1" t="s">
        <v>645</v>
      </c>
      <c r="C3" s="1" t="s">
        <v>647</v>
      </c>
      <c r="D3" s="1" t="s">
        <v>648</v>
      </c>
      <c r="E3" s="1" t="s">
        <v>649</v>
      </c>
      <c r="F3" s="1" t="s">
        <v>650</v>
      </c>
      <c r="G3" s="1" t="s">
        <v>651</v>
      </c>
      <c r="H3" s="1" t="s">
        <v>645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652</v>
      </c>
      <c r="B4" s="1" t="s">
        <v>639</v>
      </c>
      <c r="C4" s="1" t="s">
        <v>640</v>
      </c>
      <c r="D4" s="1" t="s">
        <v>641</v>
      </c>
      <c r="E4" s="1" t="s">
        <v>642</v>
      </c>
      <c r="F4" s="1" t="s">
        <v>643</v>
      </c>
      <c r="G4" s="1" t="s">
        <v>644</v>
      </c>
      <c r="H4" s="1" t="s">
        <v>644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646</v>
      </c>
      <c r="B5" s="1" t="s">
        <v>645</v>
      </c>
      <c r="C5" s="1" t="s">
        <v>647</v>
      </c>
      <c r="D5" s="1" t="s">
        <v>648</v>
      </c>
      <c r="E5" s="1" t="s">
        <v>649</v>
      </c>
      <c r="F5" s="1" t="s">
        <v>650</v>
      </c>
      <c r="G5" s="1" t="s">
        <v>651</v>
      </c>
      <c r="H5" s="1" t="s">
        <v>653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654</v>
      </c>
      <c r="B6" s="1" t="s">
        <v>655</v>
      </c>
      <c r="C6" s="1" t="s">
        <v>656</v>
      </c>
      <c r="D6" s="1" t="s">
        <v>657</v>
      </c>
      <c r="E6" s="1" t="s">
        <v>658</v>
      </c>
      <c r="F6" s="1" t="s">
        <v>659</v>
      </c>
      <c r="G6" s="1" t="s">
        <v>660</v>
      </c>
      <c r="H6" s="1" t="s">
        <v>661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662</v>
      </c>
      <c r="B7" s="1" t="s">
        <v>645</v>
      </c>
      <c r="C7" s="1" t="s">
        <v>645</v>
      </c>
      <c r="D7" s="1" t="s">
        <v>645</v>
      </c>
      <c r="E7" s="1" t="s">
        <v>645</v>
      </c>
      <c r="F7" s="1" t="s">
        <v>645</v>
      </c>
      <c r="G7" s="1" t="s">
        <v>645</v>
      </c>
      <c r="H7" s="1" t="s">
        <v>645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663</v>
      </c>
      <c r="B8" s="1" t="s">
        <v>645</v>
      </c>
      <c r="C8" s="1" t="s">
        <v>664</v>
      </c>
      <c r="D8" s="1" t="s">
        <v>665</v>
      </c>
      <c r="E8" s="1" t="s">
        <v>666</v>
      </c>
      <c r="F8" s="1" t="s">
        <v>667</v>
      </c>
      <c r="G8" s="1" t="s">
        <v>664</v>
      </c>
      <c r="H8" s="1" t="s">
        <v>667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668</v>
      </c>
      <c r="B9" s="1" t="s">
        <v>645</v>
      </c>
      <c r="C9" s="1" t="s">
        <v>669</v>
      </c>
      <c r="D9" s="1" t="s">
        <v>670</v>
      </c>
      <c r="E9" s="1" t="s">
        <v>671</v>
      </c>
      <c r="F9" s="1" t="s">
        <v>672</v>
      </c>
      <c r="G9" s="1" t="s">
        <v>673</v>
      </c>
      <c r="H9" s="1" t="s">
        <v>673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674</v>
      </c>
      <c r="B10" s="1" t="s">
        <v>645</v>
      </c>
      <c r="C10" s="1" t="s">
        <v>664</v>
      </c>
      <c r="D10" s="1" t="s">
        <v>664</v>
      </c>
      <c r="E10" s="1" t="s">
        <v>664</v>
      </c>
      <c r="F10" s="1" t="s">
        <v>664</v>
      </c>
      <c r="G10" s="1" t="s">
        <v>673</v>
      </c>
      <c r="H10" s="1" t="s">
        <v>673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675</v>
      </c>
      <c r="B11" s="1" t="s">
        <v>667</v>
      </c>
      <c r="C11" s="1" t="s">
        <v>667</v>
      </c>
      <c r="D11" s="1" t="s">
        <v>667</v>
      </c>
      <c r="E11" s="1" t="s">
        <v>667</v>
      </c>
      <c r="F11" s="1" t="s">
        <v>667</v>
      </c>
      <c r="G11" s="1" t="s">
        <v>676</v>
      </c>
      <c r="H11" s="1" t="s">
        <v>677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678</v>
      </c>
      <c r="B12" s="1" t="s">
        <v>667</v>
      </c>
      <c r="C12" s="1" t="s">
        <v>667</v>
      </c>
      <c r="D12" s="1" t="s">
        <v>667</v>
      </c>
      <c r="E12" s="1" t="s">
        <v>667</v>
      </c>
      <c r="F12" s="1" t="s">
        <v>667</v>
      </c>
      <c r="G12" s="1" t="s">
        <v>676</v>
      </c>
      <c r="H12" s="1" t="s">
        <v>677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679</v>
      </c>
      <c r="B13" s="1" t="s">
        <v>680</v>
      </c>
      <c r="C13" s="1" t="s">
        <v>645</v>
      </c>
      <c r="D13" s="1" t="s">
        <v>645</v>
      </c>
      <c r="E13" s="1" t="s">
        <v>645</v>
      </c>
      <c r="F13" s="1" t="s">
        <v>645</v>
      </c>
      <c r="G13" s="1" t="s">
        <v>645</v>
      </c>
      <c r="H13" s="1" t="s">
        <v>645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681</v>
      </c>
      <c r="B14" s="1" t="s">
        <v>682</v>
      </c>
      <c r="C14" s="1" t="s">
        <v>645</v>
      </c>
      <c r="D14" s="1" t="s">
        <v>645</v>
      </c>
      <c r="E14" s="1" t="s">
        <v>645</v>
      </c>
      <c r="F14" s="1" t="s">
        <v>645</v>
      </c>
      <c r="G14" s="1" t="s">
        <v>645</v>
      </c>
      <c r="H14" s="1" t="s">
        <v>645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683</v>
      </c>
      <c r="B15" s="1" t="s">
        <v>645</v>
      </c>
      <c r="C15" s="1" t="s">
        <v>645</v>
      </c>
      <c r="D15" s="1" t="s">
        <v>645</v>
      </c>
      <c r="E15" s="1" t="s">
        <v>645</v>
      </c>
      <c r="F15" s="1" t="s">
        <v>645</v>
      </c>
      <c r="G15" s="1" t="s">
        <v>645</v>
      </c>
      <c r="H15" s="1" t="s">
        <v>645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684</v>
      </c>
      <c r="B16" s="1" t="s">
        <v>645</v>
      </c>
      <c r="C16" s="1" t="s">
        <v>645</v>
      </c>
      <c r="D16" s="1" t="s">
        <v>645</v>
      </c>
      <c r="E16" s="1" t="s">
        <v>645</v>
      </c>
      <c r="F16" s="1" t="s">
        <v>645</v>
      </c>
      <c r="G16" s="1" t="s">
        <v>645</v>
      </c>
      <c r="H16" s="1" t="s">
        <v>645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685</v>
      </c>
      <c r="B17" s="1" t="s">
        <v>134</v>
      </c>
      <c r="C17" s="1" t="s">
        <v>135</v>
      </c>
      <c r="D17" s="1" t="s">
        <v>136</v>
      </c>
      <c r="E17" s="1" t="s">
        <v>137</v>
      </c>
      <c r="F17" s="1" t="s">
        <v>138</v>
      </c>
      <c r="G17" s="1" t="s">
        <v>686</v>
      </c>
      <c r="H17" s="1" t="s">
        <v>687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688</v>
      </c>
      <c r="B18" s="1" t="s">
        <v>645</v>
      </c>
      <c r="C18" s="1" t="s">
        <v>645</v>
      </c>
      <c r="D18" s="1" t="s">
        <v>645</v>
      </c>
      <c r="E18" s="1" t="s">
        <v>645</v>
      </c>
      <c r="F18" s="1" t="s">
        <v>645</v>
      </c>
      <c r="G18" s="1" t="s">
        <v>645</v>
      </c>
      <c r="H18" s="1" t="s">
        <v>645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689</v>
      </c>
      <c r="B19" s="1" t="s">
        <v>645</v>
      </c>
      <c r="C19" s="1" t="s">
        <v>690</v>
      </c>
      <c r="D19" s="1" t="s">
        <v>691</v>
      </c>
      <c r="E19" s="1" t="s">
        <v>692</v>
      </c>
      <c r="F19" s="1" t="s">
        <v>693</v>
      </c>
      <c r="G19" s="1" t="s">
        <v>694</v>
      </c>
      <c r="H19" s="1" t="s">
        <v>694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695</v>
      </c>
      <c r="B20" s="1" t="s">
        <v>696</v>
      </c>
      <c r="C20" s="1" t="s">
        <v>697</v>
      </c>
      <c r="D20" s="1" t="s">
        <v>698</v>
      </c>
      <c r="E20" s="1" t="s">
        <v>699</v>
      </c>
      <c r="F20" s="1" t="s">
        <v>700</v>
      </c>
      <c r="G20" s="1" t="s">
        <v>701</v>
      </c>
      <c r="H20" s="1" t="s">
        <v>702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703</v>
      </c>
      <c r="B21" s="1" t="s">
        <v>704</v>
      </c>
      <c r="C21" s="1" t="s">
        <v>705</v>
      </c>
      <c r="D21" s="1" t="s">
        <v>706</v>
      </c>
      <c r="E21" s="1" t="s">
        <v>707</v>
      </c>
      <c r="F21" s="1" t="s">
        <v>708</v>
      </c>
      <c r="G21" s="1" t="s">
        <v>701</v>
      </c>
      <c r="H21" s="1" t="s">
        <v>702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709</v>
      </c>
      <c r="B22" s="1" t="s">
        <v>710</v>
      </c>
      <c r="C22" s="1" t="s">
        <v>711</v>
      </c>
      <c r="D22" s="1" t="s">
        <v>712</v>
      </c>
      <c r="E22" s="1" t="s">
        <v>713</v>
      </c>
      <c r="F22" s="1" t="s">
        <v>714</v>
      </c>
      <c r="G22" s="1" t="s">
        <v>715</v>
      </c>
      <c r="H22" s="1" t="s">
        <v>716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 t="s">
        <v>645</v>
      </c>
      <c r="C23" s="1" t="s">
        <v>645</v>
      </c>
      <c r="D23" s="1" t="s">
        <v>645</v>
      </c>
      <c r="E23" s="1" t="s">
        <v>645</v>
      </c>
      <c r="F23" s="1" t="s">
        <v>645</v>
      </c>
      <c r="G23" s="1" t="s">
        <v>645</v>
      </c>
      <c r="H23" s="1" t="s">
        <v>645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717</v>
      </c>
      <c r="B24" s="1" t="s">
        <v>718</v>
      </c>
      <c r="C24" s="1" t="s">
        <v>719</v>
      </c>
      <c r="D24" s="1" t="s">
        <v>720</v>
      </c>
      <c r="E24" s="1" t="s">
        <v>721</v>
      </c>
      <c r="F24" s="1" t="s">
        <v>722</v>
      </c>
      <c r="G24" s="1" t="s">
        <v>723</v>
      </c>
      <c r="H24" s="1" t="s">
        <v>723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724</v>
      </c>
      <c r="B25" s="1" t="s">
        <v>725</v>
      </c>
      <c r="C25" s="1" t="s">
        <v>726</v>
      </c>
      <c r="D25" s="1" t="s">
        <v>727</v>
      </c>
      <c r="E25" s="1" t="s">
        <v>728</v>
      </c>
      <c r="F25" s="1" t="s">
        <v>729</v>
      </c>
      <c r="G25" s="1" t="s">
        <v>730</v>
      </c>
      <c r="H25" s="1" t="s">
        <v>645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731</v>
      </c>
      <c r="B26" s="1" t="s">
        <v>732</v>
      </c>
      <c r="C26" s="1" t="s">
        <v>733</v>
      </c>
      <c r="D26" s="1" t="s">
        <v>734</v>
      </c>
      <c r="E26" s="1" t="s">
        <v>735</v>
      </c>
      <c r="F26" s="1" t="s">
        <v>736</v>
      </c>
      <c r="G26" s="1" t="s">
        <v>645</v>
      </c>
      <c r="H26" s="1" t="s">
        <v>645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737</v>
      </c>
      <c r="B2" s="1" t="s">
        <v>738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739</v>
      </c>
      <c r="B3" s="1" t="s">
        <v>740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741</v>
      </c>
      <c r="B4" s="1" t="s">
        <v>742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743</v>
      </c>
      <c r="B5" s="1" t="s">
        <v>744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745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746</v>
      </c>
      <c r="B7" s="1" t="s">
        <v>747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748</v>
      </c>
      <c r="B8" s="1" t="s">
        <v>749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750</v>
      </c>
      <c r="B9" s="4" t="s">
        <v>751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752</v>
      </c>
      <c r="B10" s="1" t="s">
        <v>753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754</v>
      </c>
      <c r="B11" s="1" t="s">
        <v>755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756</v>
      </c>
      <c r="B12" s="1" t="s">
        <v>753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757</v>
      </c>
      <c r="B13" s="1" t="s">
        <v>758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759</v>
      </c>
      <c r="B14" s="1" t="s">
        <v>760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761</v>
      </c>
      <c r="B15" s="1" t="s">
        <v>758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762</v>
      </c>
      <c r="B16" s="1" t="s">
        <v>763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764</v>
      </c>
      <c r="B17" s="1">
        <v>66.0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765</v>
      </c>
      <c r="B18" s="1" t="s">
        <v>766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767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768</v>
      </c>
      <c r="B20" s="4" t="s">
        <v>769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770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771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772</v>
      </c>
      <c r="B23" s="1">
        <v>1.94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773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774</v>
      </c>
      <c r="B25" s="1">
        <v>1.99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775</v>
      </c>
      <c r="B26" s="1">
        <v>2.0401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776</v>
      </c>
      <c r="B27" s="1">
        <v>1.94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777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778</v>
      </c>
      <c r="B29" s="1">
        <v>1.99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779</v>
      </c>
      <c r="B30" s="1">
        <v>2.0401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780</v>
      </c>
      <c r="B31" s="1">
        <v>0.805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781</v>
      </c>
      <c r="B32" s="1">
        <v>-1.2000588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782</v>
      </c>
      <c r="B33" s="1">
        <v>4778.0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783</v>
      </c>
      <c r="B34" s="1">
        <v>4778.0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784</v>
      </c>
      <c r="B35" s="1">
        <v>9258.0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785</v>
      </c>
      <c r="B36" s="1">
        <v>16360.0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786</v>
      </c>
      <c r="B37" s="1">
        <v>16360.0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787</v>
      </c>
      <c r="B38" s="1">
        <v>1800.0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788</v>
      </c>
      <c r="B39" s="1">
        <v>1000.0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789</v>
      </c>
      <c r="B40" s="1">
        <v>7.3817144E7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790</v>
      </c>
      <c r="B41" s="1">
        <v>1.85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791</v>
      </c>
      <c r="B42" s="1">
        <v>4.48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792</v>
      </c>
      <c r="B43" s="1">
        <v>19.848654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793</v>
      </c>
      <c r="B44" s="1">
        <v>2.2538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794</v>
      </c>
      <c r="B45" s="1">
        <v>2.64025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795</v>
      </c>
      <c r="B46" s="1" t="s">
        <v>796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797</v>
      </c>
      <c r="B47" s="1">
        <v>2.16705616E8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798</v>
      </c>
      <c r="B48" s="1">
        <v>1.1035112E7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799</v>
      </c>
      <c r="B49" s="1">
        <v>3.61831E7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800</v>
      </c>
      <c r="B50" s="1">
        <v>4540.0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801</v>
      </c>
      <c r="B51" s="1">
        <v>3372.0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802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803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804</v>
      </c>
      <c r="B54" s="1">
        <v>1.0E-4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805</v>
      </c>
      <c r="B55" s="1">
        <v>0.70248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806</v>
      </c>
      <c r="B56" s="1">
        <v>0.03824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807</v>
      </c>
      <c r="B57" s="1">
        <v>0.86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808</v>
      </c>
      <c r="B58" s="1">
        <v>4.0E-4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809</v>
      </c>
      <c r="B59" s="1">
        <v>3.61831E7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810</v>
      </c>
      <c r="B60" s="1">
        <v>-0.888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811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812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813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814</v>
      </c>
      <c r="B64" s="1">
        <v>-6.7043E7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815</v>
      </c>
      <c r="B65" s="1">
        <v>-1.15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816</v>
      </c>
      <c r="B66" s="1">
        <v>-1.57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817</v>
      </c>
      <c r="B67" s="1" t="s">
        <v>818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819</v>
      </c>
      <c r="B68" s="1">
        <v>1.5574464E9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820</v>
      </c>
      <c r="B69" s="1">
        <v>58.27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821</v>
      </c>
      <c r="B70" s="1">
        <v>-5.297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822</v>
      </c>
      <c r="B71" s="1">
        <v>-0.3625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823</v>
      </c>
      <c r="B72" s="1">
        <v>0.26272178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824</v>
      </c>
      <c r="B73" s="1" t="s">
        <v>825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826</v>
      </c>
      <c r="B74" s="1" t="s">
        <v>827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828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830</v>
      </c>
      <c r="B77" s="1" t="s">
        <v>831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832</v>
      </c>
      <c r="B78" s="1" t="s">
        <v>831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833</v>
      </c>
      <c r="B79" s="1">
        <v>7.694406E8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834</v>
      </c>
      <c r="B80" s="1" t="s">
        <v>835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836</v>
      </c>
      <c r="B81" s="1" t="s">
        <v>837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838</v>
      </c>
      <c r="B82" s="1" t="s">
        <v>839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840</v>
      </c>
      <c r="B83" s="1" t="s">
        <v>841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842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843</v>
      </c>
      <c r="B85" s="1">
        <v>2.0401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844</v>
      </c>
      <c r="B86" s="1">
        <v>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845</v>
      </c>
      <c r="B87" s="1">
        <v>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846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847</v>
      </c>
      <c r="B89" s="1">
        <v>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848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849</v>
      </c>
      <c r="B91" s="1" t="s">
        <v>850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851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852</v>
      </c>
      <c r="B93" s="1">
        <v>2.6405E7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853</v>
      </c>
      <c r="B94" s="1">
        <v>0.73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854</v>
      </c>
      <c r="B95" s="1">
        <v>-4.0911E7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855</v>
      </c>
      <c r="B96" s="1">
        <v>1.4614E8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856</v>
      </c>
      <c r="B97" s="1">
        <v>0.224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857</v>
      </c>
      <c r="B98" s="1">
        <v>0.251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858</v>
      </c>
      <c r="B99" s="1">
        <v>3719000.0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859</v>
      </c>
      <c r="B100" s="1">
        <v>0.103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860</v>
      </c>
      <c r="B101" s="1">
        <v>-0.25090998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861</v>
      </c>
      <c r="B102" s="1">
        <v>-3.1061124E7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862</v>
      </c>
      <c r="B103" s="1">
        <v>-3.8554E7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863</v>
      </c>
      <c r="B104" s="1">
        <v>-11.30869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864</v>
      </c>
      <c r="B105" s="1" t="s">
        <v>796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865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-5.0</v>
      </c>
      <c r="D3" s="1">
        <v>-4.0</v>
      </c>
      <c r="E3" s="1">
        <v>-9.0</v>
      </c>
      <c r="F3" s="1">
        <v>-16.0</v>
      </c>
      <c r="G3" s="1">
        <v>-24.0</v>
      </c>
      <c r="H3" s="1">
        <v>-26.0</v>
      </c>
      <c r="I3" s="1">
        <f>IF(H3*FORECAST(I2,B3:H3,B2:H2)&gt;0,FORECAST(I2,B3:H3,B2:H2),H3)*$X$1</f>
        <v>-30.28571429</v>
      </c>
      <c r="J3" s="1">
        <f>IF(I3*FORECAST(J2,B3:I3,B2:I2)&gt;0,FORECAST(J2,B3:I3,B2:I2),I3)*$X$1</f>
        <v>-34.85714286</v>
      </c>
      <c r="K3" s="1">
        <f>IF(J3*FORECAST(K2,B3:J3,B2:J2)&gt;0,FORECAST(K2,B3:J3,B2:J2),J3)*$X$1</f>
        <v>-39.42857143</v>
      </c>
      <c r="L3" s="1">
        <f>IF(K3*FORECAST(L2,B3:K3,B2:K2)&gt;0,FORECAST(L2,B3:K3,B2:K2),K3)*$X$1</f>
        <v>-44</v>
      </c>
      <c r="M3" s="1">
        <f>IF(L3*FORECAST(M2,B3:L3,B2:L2)&gt;0,FORECAST(M2,B3:L3,B2:L2),L3)*$X$1</f>
        <v>-48.57142857</v>
      </c>
      <c r="N3" s="1">
        <f>IF(M3*FORECAST(N2,B3:M3,B2:M2)&gt;0,FORECAST(N2,B3:M3,B2:M2),M3)*$X$1</f>
        <v>-53.14285714</v>
      </c>
      <c r="O3" s="1">
        <f>IF(N3*FORECAST(O2,B3:N3,B2:N2)&gt;0,FORECAST(O2,B3:N3,B2:N2),N3)*$X$1</f>
        <v>-57.71428571</v>
      </c>
      <c r="P3" s="5">
        <f>IF(O3*FORECAST(P2,B3:O3,B2:O2)&gt;0,FORECAST(P2,B3:O3,B2:O2),O3)*$X$1</f>
        <v>-62.28571429</v>
      </c>
      <c r="Q3" s="5">
        <f>IF(P3*FORECAST(Q2,B3:P3,B2:P2)&gt;0,FORECAST(Q2,B3:P3,B2:P2),P3)*$X$1</f>
        <v>-66.85714286</v>
      </c>
      <c r="R3" s="5">
        <f>IF(Q3*FORECAST(R2,B3:Q3,B2:Q2)&gt;0,FORECAST(R2,B3:Q3,B2:Q2),Q3)*$X$1</f>
        <v>-71.42857143</v>
      </c>
      <c r="S3" s="5">
        <f>IF(R3*FORECAST(S2,B3:R3,B2:R2)&gt;0,FORECAST(S2,B3:R3,B2:R2),R3)*$X$1</f>
        <v>-76</v>
      </c>
      <c r="T3" s="5">
        <f>IF(S3*FORECAST(T2,B3:S3,B2:S2)&gt;0,FORECAST(T2,B3:S3,B2:S2),S3)*$X$1</f>
        <v>-80.57142857</v>
      </c>
      <c r="U3" s="2"/>
      <c r="V3" s="2"/>
      <c r="W3" s="2"/>
      <c r="X3" s="2"/>
      <c r="Y3" s="2"/>
      <c r="Z3" s="2"/>
    </row>
    <row r="4">
      <c r="A4" s="3" t="s">
        <v>98</v>
      </c>
      <c r="B4" s="1">
        <v>-21.0</v>
      </c>
      <c r="C4" s="1">
        <v>-9.0</v>
      </c>
      <c r="D4" s="1">
        <v>-3.0</v>
      </c>
      <c r="E4" s="1">
        <v>3.0</v>
      </c>
      <c r="F4" s="1">
        <v>27.0</v>
      </c>
      <c r="G4" s="1">
        <v>33.0</v>
      </c>
      <c r="H4" s="1">
        <v>107.0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866</v>
      </c>
      <c r="B5" s="1">
        <v>6.0</v>
      </c>
      <c r="C5" s="1">
        <v>6.0</v>
      </c>
      <c r="D5" s="1">
        <v>8.0</v>
      </c>
      <c r="E5" s="1">
        <v>16.0</v>
      </c>
      <c r="F5" s="1">
        <v>24.0</v>
      </c>
      <c r="G5" s="1">
        <v>34.0</v>
      </c>
      <c r="H5" s="1">
        <v>36.0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867</v>
      </c>
      <c r="L7" s="1">
        <f>IF(T3*FORECAST(T2,B3:T3,B2:T2)&gt;0,FORECAST(T2,B3:T3,B2:T2),S3)*$X$1 * (1+0.02)/(0.0874-0.02)</f>
        <v>-1219.330225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868</v>
      </c>
      <c r="L8" s="6">
        <f t="array" ref="L8">NPV(0.0874,J3:T3)</f>
        <v>-371.6083072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869</v>
      </c>
      <c r="L9" s="6">
        <f t="array" ref="L9">NPV(0.0874,J16:T16)</f>
        <v>-485.1083208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870</v>
      </c>
      <c r="L10" s="6">
        <f>L8 + L9</f>
        <v>-856.716628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107.0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871</v>
      </c>
      <c r="L12" s="6">
        <f>L10 - L11</f>
        <v>-963.716628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872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-26.76990633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-1219.330225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-15.0</v>
      </c>
      <c r="C3" s="1">
        <v>-16.0</v>
      </c>
      <c r="D3" s="1">
        <v>-19.0</v>
      </c>
      <c r="E3" s="1">
        <v>-22.0</v>
      </c>
      <c r="F3" s="1">
        <v>-23.0</v>
      </c>
      <c r="G3" s="1">
        <v>-36.0</v>
      </c>
      <c r="H3" s="1">
        <v>-69.0</v>
      </c>
      <c r="I3" s="1">
        <f>IF(H3*FORECAST(I2,B3:H3,B2:H2)&gt;0,FORECAST(I2,B3:H3,B2:H2),H3)*$X$1</f>
        <v>-58</v>
      </c>
      <c r="J3" s="1">
        <f>IF(I3*FORECAST(J2,B3:I3,B2:I2)&gt;0,FORECAST(J2,B3:I3,B2:I2),I3)*$X$1</f>
        <v>-65.35714286</v>
      </c>
      <c r="K3" s="1">
        <f>IF(J3*FORECAST(K2,B3:J3,B2:J2)&gt;0,FORECAST(K2,B3:J3,B2:J2),J3)*$X$1</f>
        <v>-72.71428571</v>
      </c>
      <c r="L3" s="1">
        <f>IF(K3*FORECAST(L2,B3:K3,B2:K2)&gt;0,FORECAST(L2,B3:K3,B2:K2),K3)*$X$1</f>
        <v>-80.07142857</v>
      </c>
      <c r="M3" s="1">
        <f>IF(L3*FORECAST(M2,B3:L3,B2:L2)&gt;0,FORECAST(M2,B3:L3,B2:L2),L3)*$X$1</f>
        <v>-87.42857143</v>
      </c>
      <c r="N3" s="1">
        <f>IF(M3*FORECAST(N2,B3:M3,B2:M2)&gt;0,FORECAST(N2,B3:M3,B2:M2),M3)*$X$1</f>
        <v>-94.78571429</v>
      </c>
      <c r="O3" s="1">
        <f>IF(N3*FORECAST(O2,B3:N3,B2:N2)&gt;0,FORECAST(O2,B3:N3,B2:N2),N3)*$X$1</f>
        <v>-102.1428571</v>
      </c>
      <c r="P3" s="5">
        <f>IF(O3*FORECAST(P2,B3:O3,B2:O2)&gt;0,FORECAST(P2,B3:O3,B2:O2),O3)*$X$1</f>
        <v>-109.5</v>
      </c>
      <c r="Q3" s="5">
        <f>IF(P3*FORECAST(Q2,B3:P3,B2:P2)&gt;0,FORECAST(Q2,B3:P3,B2:P2),P3)*$X$1</f>
        <v>-116.8571429</v>
      </c>
      <c r="R3" s="5">
        <f>IF(Q3*FORECAST(R2,B3:Q3,B2:Q2)&gt;0,FORECAST(R2,B3:Q3,B2:Q2),Q3)*$X$1</f>
        <v>-124.2142857</v>
      </c>
      <c r="S3" s="5">
        <f>IF(R3*FORECAST(S2,B3:R3,B2:R2)&gt;0,FORECAST(S2,B3:R3,B2:R2),R3)*$X$1</f>
        <v>-131.5714286</v>
      </c>
      <c r="T3" s="5">
        <f>IF(S3*FORECAST(T2,B3:S3,B2:S2)&gt;0,FORECAST(T2,B3:S3,B2:S2),S3)*$X$1</f>
        <v>-138.9285714</v>
      </c>
      <c r="U3" s="2"/>
      <c r="V3" s="2"/>
      <c r="W3" s="2"/>
      <c r="X3" s="2"/>
      <c r="Y3" s="2"/>
      <c r="Z3" s="2"/>
    </row>
    <row r="4">
      <c r="A4" s="3" t="s">
        <v>98</v>
      </c>
      <c r="B4" s="1">
        <v>-21.0</v>
      </c>
      <c r="C4" s="1">
        <v>-9.0</v>
      </c>
      <c r="D4" s="1">
        <v>-3.0</v>
      </c>
      <c r="E4" s="1">
        <v>3.0</v>
      </c>
      <c r="F4" s="1">
        <v>27.0</v>
      </c>
      <c r="G4" s="1">
        <v>33.0</v>
      </c>
      <c r="H4" s="1">
        <v>107.0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866</v>
      </c>
      <c r="B5" s="1">
        <v>6.0</v>
      </c>
      <c r="C5" s="1">
        <v>6.0</v>
      </c>
      <c r="D5" s="1">
        <v>8.0</v>
      </c>
      <c r="E5" s="1">
        <v>16.0</v>
      </c>
      <c r="F5" s="1">
        <v>24.0</v>
      </c>
      <c r="G5" s="1">
        <v>34.0</v>
      </c>
      <c r="H5" s="1">
        <v>36.0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867</v>
      </c>
      <c r="L7" s="1">
        <f>IF(T3*FORECAST(T2,B3:T3,B2:T2)&gt;0,FORECAST(T2,B3:T3,B2:T2),S3)*$X$1 * (1+0.02)/(0.0874-0.02)</f>
        <v>-2102.479864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868</v>
      </c>
      <c r="L8" s="6">
        <f t="array" ref="L8">NPV(0.0874,J3:T3)</f>
        <v>-661.8475155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869</v>
      </c>
      <c r="L9" s="6">
        <f t="array" ref="L9">NPV(0.0874,J16:T16)</f>
        <v>-836.4678049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870</v>
      </c>
      <c r="L10" s="6">
        <f>L8 + L9</f>
        <v>-1498.31532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107.0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871</v>
      </c>
      <c r="L12" s="6">
        <f>L10 - L11</f>
        <v>-1605.31532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872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-44.59209223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-2102.479864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