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<sst xmlns="http://schemas.openxmlformats.org/spreadsheetml/2006/main" count="470" uniqueCount="382">
  <si>
    <t>ticker</t>
  </si>
  <si>
    <t>APGE</t>
  </si>
  <si>
    <t>nombre</t>
  </si>
  <si>
    <t>APOGEE THERAPEUTICS INC</t>
  </si>
  <si>
    <t>empresa</t>
  </si>
  <si>
    <t>Biotechnology &amp; Medical Research</t>
  </si>
  <si>
    <t>Open</t>
  </si>
  <si>
    <t>Target Price</t>
  </si>
  <si>
    <t>Upside</t>
  </si>
  <si>
    <t>-702.56%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</si>
  <si>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</si>
  <si>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</si>
  <si>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</si>
  <si>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</si>
  <si>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</si>
  <si>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</si>
  <si>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</si>
  <si>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</si>
  <si>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</si>
  <si>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(Gain) Loss on Sale of Investments - (CF)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</si>
  <si>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</si>
  <si>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</si>
  <si>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</si>
  <si>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</si>
  <si>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</si>
  <si>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</si>
  <si>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</si>
  <si>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</si>
  <si>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</si>
  <si>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</si>
  <si>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</si>
  <si>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</si>
  <si>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</si>
  <si>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</si>
  <si>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</si>
  <si>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</si>
  <si>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</si>
  <si>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</si>
  <si>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</si>
  <si>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</si>
  <si>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</si>
  <si>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Prepaid Expenses</t>
  </si>
  <si>
    <t>Other Current Assets, Total</t>
  </si>
  <si>
    <t>Total Current Assets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</si>
  <si>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</si>
  <si>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</si>
  <si>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</si>
  <si>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</si>
  <si>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</si>
  <si>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</si>
  <si>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</si>
  <si>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Total Current Liabilities</t>
  </si>
  <si>
    <t>Long-Term Leases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</si>
  <si>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</si>
  <si>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</si>
  <si>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</si>
  <si>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</si>
  <si>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</si>
  <si>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</si>
  <si>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</si>
  <si>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</si>
  <si>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</si>
  <si>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</si>
  <si>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</si>
  <si>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</si>
  <si>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</si>
  <si>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-7.08</t>
  </si>
  <si>
    <t>7.83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</si>
  <si>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</si>
  <si>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</si>
  <si>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</si>
  <si>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</si>
  <si>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</si>
  <si>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</si>
  <si>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</si>
  <si>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</si>
  <si>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</si>
  <si>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</si>
  <si>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</si>
  <si>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</si>
  <si>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</si>
  <si>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</si>
  <si>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</si>
  <si>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</si>
  <si>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</si>
  <si>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</si>
  <si>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</si>
  <si>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</si>
  <si>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</si>
  <si>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</si>
  <si>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</si>
  <si>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</si>
  <si>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-17.63</t>
  </si>
  <si>
    <t>-3.36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</si>
  <si>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</si>
  <si>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</si>
  <si>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</si>
  <si>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</si>
  <si>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</si>
  <si>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</si>
  <si>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-11.02</t>
  </si>
  <si>
    <t>-2.1</t>
  </si>
  <si>
    <t>Normalized Diluted EPS</t>
  </si>
  <si>
    <t>EBITA</t>
  </si>
  <si>
    <t>EBIT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</si>
  <si>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</si>
  <si>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</si>
  <si>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</si>
  <si>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</si>
  <si>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</si>
  <si>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</si>
  <si>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</si>
  <si>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</si>
  <si>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</si>
  <si>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</si>
  <si>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Return on Total Capital</t>
  </si>
  <si>
    <t>-22.18</t>
  </si>
  <si>
    <t>Return On Equity %</t>
  </si>
  <si>
    <t>-32.18</t>
  </si>
  <si>
    <t>Return on Common Equity</t>
  </si>
  <si>
    <t>-48.75</t>
  </si>
  <si>
    <t>Short Term Liquidity</t>
  </si>
  <si>
    <t>Current Ratio</t>
  </si>
  <si>
    <t>15.24</t>
  </si>
  <si>
    <t>19.38</t>
  </si>
  <si>
    <t>Quick Ratio</t>
  </si>
  <si>
    <t>15.22</t>
  </si>
  <si>
    <t>19.24</t>
  </si>
  <si>
    <t>Operating Cash Flow to Current Liabilities</t>
  </si>
  <si>
    <t>-1.8</t>
  </si>
  <si>
    <t>-3.64</t>
  </si>
  <si>
    <t>Long Term Solvency</t>
  </si>
  <si>
    <t>Total Debt/Equity</t>
  </si>
  <si>
    <t>0.54</t>
  </si>
  <si>
    <t>Total Debt / Total Capital</t>
  </si>
  <si>
    <t>0.53</t>
  </si>
  <si>
    <t>LT Debt/Equity</t>
  </si>
  <si>
    <t>0.25</t>
  </si>
  <si>
    <t>Long-Term Debt / Total Capital</t>
  </si>
  <si>
    <t>0.24</t>
  </si>
  <si>
    <t>Total Liabilities / Total Assets</t>
  </si>
  <si>
    <t>6.56</t>
  </si>
  <si>
    <t>5.35</t>
  </si>
  <si>
    <t>Total Debt / EBITDA</t>
  </si>
  <si>
    <t>-0.02</t>
  </si>
  <si>
    <t>Net Debt / EBITDA</t>
  </si>
  <si>
    <t>4.23</t>
  </si>
  <si>
    <t>Total Debt / (EBITDA - Capex)</t>
  </si>
  <si>
    <t>Net Debt / (EBITDA - Capex)</t>
  </si>
  <si>
    <t>Growth Over Prior Year</t>
  </si>
  <si>
    <t>EBITA, 1 Yr. Growth %</t>
  </si>
  <si>
    <t>177.45</t>
  </si>
  <si>
    <t>EBIT, 1 Yr. Growth %</t>
  </si>
  <si>
    <t>Earnings From Cont. Operations, 1 Yr. Growth %</t>
  </si>
  <si>
    <t>93.51</t>
  </si>
  <si>
    <t>Net Income, 1 Yr. Growth %</t>
  </si>
  <si>
    <t>Normalized Net Income, 1 Yr. Growth %</t>
  </si>
  <si>
    <t>Diluted EPS Before Extra, 1 Yr. Growth %</t>
  </si>
  <si>
    <t>-80.95</t>
  </si>
  <si>
    <t>Total Assets, 1 Yr. Growth %</t>
  </si>
  <si>
    <t>163.99</t>
  </si>
  <si>
    <t>Tangible Book Value, 1 Yr. Growth %</t>
  </si>
  <si>
    <t>Common Equity, 1 Yr. Growth %</t>
  </si>
  <si>
    <t>Cash From Operations, 1 Yr. Growth %</t>
  </si>
  <si>
    <t>317.18</t>
  </si>
  <si>
    <t>2023</t>
  </si>
  <si>
    <t>2024</t>
  </si>
  <si>
    <t>2025</t>
  </si>
  <si>
    <t>2026</t>
  </si>
  <si>
    <t>Capitalization
                                    1</t>
  </si>
  <si>
    <t>1,342</t>
  </si>
  <si>
    <t>2,578</t>
  </si>
  <si>
    <t>-</t>
  </si>
  <si>
    <t>Change</t>
  </si>
  <si>
    <t>92.13%</t>
  </si>
  <si>
    <t>0%</t>
  </si>
  <si>
    <t>Enterprise Value (EV)
                                    1</t>
  </si>
  <si>
    <t>946.2</t>
  </si>
  <si>
    <t>2,123</t>
  </si>
  <si>
    <t>2,108</t>
  </si>
  <si>
    <t>2,474</t>
  </si>
  <si>
    <t>124.37%</t>
  </si>
  <si>
    <t>-0.7%</t>
  </si>
  <si>
    <t>17.36%</t>
  </si>
  <si>
    <t>P/E ratio</t>
  </si>
  <si>
    <t>-8.32x</t>
  </si>
  <si>
    <t>-14.9x</t>
  </si>
  <si>
    <t>-10.6x</t>
  </si>
  <si>
    <t>-8.38x</t>
  </si>
  <si>
    <t>PBR</t>
  </si>
  <si>
    <t>PEG</t>
  </si>
  <si>
    <t>1.54x</t>
  </si>
  <si>
    <t>-0.3x</t>
  </si>
  <si>
    <t>Capitalization / Revenue</t>
  </si>
  <si>
    <t>EV / Revenue</t>
  </si>
  <si>
    <t>EV / EBITDA</t>
  </si>
  <si>
    <t>-9.97x</t>
  </si>
  <si>
    <t>-7.44x</t>
  </si>
  <si>
    <t>-6.74x</t>
  </si>
  <si>
    <t>EV / EBIT</t>
  </si>
  <si>
    <t>-10.2x</t>
  </si>
  <si>
    <t>-10.1x</t>
  </si>
  <si>
    <t>-7.4x</t>
  </si>
  <si>
    <t>-6.81x</t>
  </si>
  <si>
    <t>EV / FCF</t>
  </si>
  <si>
    <t>-12.6x</t>
  </si>
  <si>
    <t>-13.8x</t>
  </si>
  <si>
    <t>-9.94x</t>
  </si>
  <si>
    <t>-10.9x</t>
  </si>
  <si>
    <t>FCF Yield</t>
  </si>
  <si>
    <t>-7.92%</t>
  </si>
  <si>
    <t>-7.23%</t>
  </si>
  <si>
    <t>-10.1%</t>
  </si>
  <si>
    <t>-9.22%</t>
  </si>
  <si>
    <t>Dividend per Share
                                    2</t>
  </si>
  <si>
    <t>Rate of return</t>
  </si>
  <si>
    <t>EPS
                                    2</t>
  </si>
  <si>
    <t>-3.034</t>
  </si>
  <si>
    <t>-4.254</t>
  </si>
  <si>
    <t>-5.408</t>
  </si>
  <si>
    <t>Distribution rate</t>
  </si>
  <si>
    <t>Net sales
                                    1</t>
  </si>
  <si>
    <t>EBITDA
                                    1</t>
  </si>
  <si>
    <t>-213</t>
  </si>
  <si>
    <t>-283.5</t>
  </si>
  <si>
    <t>-366.9</t>
  </si>
  <si>
    <t>EBIT
                                    1</t>
  </si>
  <si>
    <t>-93</t>
  </si>
  <si>
    <t>-209.2</t>
  </si>
  <si>
    <t>-284.9</t>
  </si>
  <si>
    <t>-363.3</t>
  </si>
  <si>
    <t>Net income
                                    1</t>
  </si>
  <si>
    <t>-83.98</t>
  </si>
  <si>
    <t>-175.8</t>
  </si>
  <si>
    <t>-260.4</t>
  </si>
  <si>
    <t>-345.1</t>
  </si>
  <si>
    <t>Net Debt
                                    1</t>
  </si>
  <si>
    <t>-395.5</t>
  </si>
  <si>
    <t>-454.8</t>
  </si>
  <si>
    <t>-469.7</t>
  </si>
  <si>
    <t>-103.8</t>
  </si>
  <si>
    <t>Reference price
                                    2</t>
  </si>
  <si>
    <t>27.94</t>
  </si>
  <si>
    <t>45.30</t>
  </si>
  <si>
    <t>Nbr of stocks (in thousands)</t>
  </si>
  <si>
    <t>48,018</t>
  </si>
  <si>
    <t>56,903</t>
  </si>
  <si>
    <t>Announcement Date</t>
  </si>
  <si>
    <t>3/5/24</t>
  </si>
  <si>
    <t>address1</t>
  </si>
  <si>
    <t>221 Crescent Street</t>
  </si>
  <si>
    <t>address2</t>
  </si>
  <si>
    <t>Building 17 Suite 102b</t>
  </si>
  <si>
    <t>city</t>
  </si>
  <si>
    <t>Waltham</t>
  </si>
  <si>
    <t>state</t>
  </si>
  <si>
    <t>MA</t>
  </si>
  <si>
    <t>zip</t>
  </si>
  <si>
    <t>02453</t>
  </si>
  <si>
    <t>country</t>
  </si>
  <si>
    <t>phone</t>
  </si>
  <si>
    <t>650 394 5230</t>
  </si>
  <si>
    <t>website</t>
  </si>
  <si>
    <t>https://www.apogeetherapeutics.com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</si>
  <si>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</si>
  <si>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</si>
  <si>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</si>
  <si>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</si>
  <si>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</si>
  <si>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</si>
  <si>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</si>
  <si>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</si>
  <si>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</si>
  <si>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</si>
  <si>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</si>
  <si>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Apogee Therapeutics, Inc., through its subsidiary, operates as a biotechnology company that develops biologics for the treatment of atopic dermatitis (AD), asthma, chronic obstructive pulmonary disease (COPD), and related inflammatory and immunology indications. The company primarily develops APG777, a subcutaneous (SQ) extended half-life monoclonal antibody (mAb) for AD; and APG808, an SQ extended half-life mAb for COPD. Its earlier-stage programs comprise APG990, an SQ extended half-life mAb for the treatment of AD; and APG222, an extended half-life SQ antibodies for AD. Apogee Therapeutics, Inc. was incorporated in 2022 and is headquartered in Waltham, Massachusetts.</t>
  </si>
  <si>
    <t>fullTimeEmployees</t>
  </si>
  <si>
    <t>companyOfficers</t>
  </si>
  <si>
    <t>[{'maxAge': 1, 'name': 'Ms. Jane Pritchett V. Henderson', 'age': 58, 'title': 'Chief Financial Officer', 'yearBorn': 1966, 'fiscalYear': 2023, 'totalPay': 843643, 'exercisedValue': 0, 'unexercisedValue': 0}, {'maxAge': 1, 'name': 'Dr. Carl Linden Dambkowski M.D.', 'age': 39, 'title': 'Chief Medical Officer', 'yearBorn': 1985, 'fiscalYear': 2023, 'totalPay': 870833, 'exercisedValue': 0, 'unexercisedValue': 0}, {'maxAge': 1, 'name': 'Ms. Noel  Kurdi', 'title': 'Vice President of Investor Relations', 'fiscalYear': 2023, 'exercisedValue': 0, 'unexercisedValue': 0}, {'maxAge': 1, 'name': 'Mr. Matthew  Batters J.D.', 'age': 48, 'title': 'Chief Legal Officer &amp; Corporate Secretary', 'yearBorn': 1976, 'fiscalYear': 2023, 'exercisedValue': 0, 'unexercisedValue': 0}, {'maxAge': 1, 'name': 'Ms. Emily  Cox', 'title': 'VP &amp; Head of People', 'fiscalYear': 2023, 'exercisedValue': 0, 'unexercisedValue': 0}, {'maxAge': 1, 'name': 'Dr. Rebecca  Dabora Ph.D.', 'age': 64, 'title': 'Chief Development Officer', 'yearBorn': 1960, 'fiscalYear': 2023, 'exercisedValue': 0, 'unexercisedValue': 0}, {'maxAge': 1, 'name': 'Ms. Wendy  Aspden-Curran', 'title': 'Senior Vice President of Clinical Operations', 'fiscalYear': 2023, 'exercisedValue': 0, 'unexercisedValue': 0}, {'maxAge': 1, 'name': 'Dr. Drew  Badger Ph.D.', 'title': 'Senior VP and Head of Regulatory Affairs &amp; Toxicology', 'fiscalYear': 2023, 'exercisedValue': 0, 'unexercisedValue': 0}, {'maxAge': 1, 'name': 'Ms. Monica  Forbes', 'age': 48, 'title': 'Senior Vice President of Finance', 'yearBorn': 1976, 'fiscalYear': 2023, 'exercisedValue': 0, 'unexercisedValue': 0}, {'maxAge': 1, 'name': 'Dr. Mehrak  Kiankarimi Ph.D.', 'title': 'Senior Vice President of Program &amp; Portfolio',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</si>
  <si>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</si>
  <si>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</si>
  <si>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</si>
  <si>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</si>
  <si>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</si>
  <si>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</si>
  <si>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</si>
  <si>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</si>
  <si>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</si>
  <si>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</si>
  <si>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</si>
  <si>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</si>
  <si>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</si>
  <si>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</si>
  <si>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</si>
  <si>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</si>
  <si>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</si>
  <si>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</si>
  <si>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</si>
  <si>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</si>
  <si>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</si>
  <si>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</si>
  <si>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</si>
  <si>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</si>
  <si>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</si>
  <si>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</si>
  <si>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</si>
  <si>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</si>
  <si>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</si>
  <si>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</si>
  <si>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</si>
  <si>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</si>
  <si>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</si>
  <si>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</si>
  <si>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</si>
  <si>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</si>
  <si>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</si>
  <si>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</si>
  <si>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</si>
  <si>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</si>
  <si>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</si>
  <si>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</si>
  <si>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</si>
  <si>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</si>
  <si>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</si>
  <si>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</si>
  <si>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</si>
  <si>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</si>
  <si>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</si>
  <si>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</si>
  <si>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</si>
  <si>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</si>
  <si>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</si>
  <si>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</si>
  <si>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</si>
  <si>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</si>
  <si>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</si>
  <si>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</si>
  <si>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</si>
  <si>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</si>
  <si>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</si>
  <si>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</si>
  <si>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</si>
  <si>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</si>
  <si>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Apogee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</si>
  <si>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</si>
  <si>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</si>
  <si>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</si>
  <si>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</si>
  <si>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</si>
  <si>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</si>
  <si>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</si>
  <si>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a31551ee-fb27-3439-a3c7-bbfae7df46cb</t>
  </si>
  <si>
    <t>messageBoardId</t>
  </si>
  <si>
    <t>finmb_1816591253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</si>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</sst>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pogeetherapeutic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45.87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-276.3949946329229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2.682971904E9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12.552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-11.601871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-43.0</v>
      </c>
      <c r="C2" s="1">
        <v>-83.0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-3.0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2.0</v>
      </c>
      <c r="C4" s="1">
        <v>6.0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12.0</v>
      </c>
      <c r="C5" s="1">
        <v>8.0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45.0</v>
      </c>
      <c r="C6" s="1">
        <v>1.0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10.0</v>
      </c>
      <c r="C7" s="1">
        <v>4.0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-17.0</v>
      </c>
      <c r="C8" s="1">
        <v>-74.0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-16.0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-274.0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-274.0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315.0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184.0</v>
      </c>
      <c r="C13" s="1">
        <v>0.0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-74.0</v>
      </c>
      <c r="C14" s="1">
        <v>0.0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184.0</v>
      </c>
      <c r="C15" s="1">
        <v>315.0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166.0</v>
      </c>
      <c r="C16" s="1">
        <v>-33.0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-45.0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-45.0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-6.0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38</v>
      </c>
      <c r="B3" s="1">
        <v>152.0</v>
      </c>
      <c r="C3" s="1">
        <v>118.0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39</v>
      </c>
      <c r="B4" s="1">
        <v>0.0</v>
      </c>
      <c r="C4" s="1">
        <v>277.0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40</v>
      </c>
      <c r="B5" s="1">
        <v>152.0</v>
      </c>
      <c r="C5" s="1">
        <v>395.0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41</v>
      </c>
      <c r="B6" s="1">
        <v>10.0</v>
      </c>
      <c r="C6" s="1">
        <v>1.0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42</v>
      </c>
      <c r="B7" s="1">
        <v>5.0</v>
      </c>
      <c r="C7" s="1">
        <v>1.0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43</v>
      </c>
      <c r="B8" s="1">
        <v>152.0</v>
      </c>
      <c r="C8" s="1">
        <v>398.0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44</v>
      </c>
      <c r="B9" s="1">
        <v>0.0</v>
      </c>
      <c r="C9" s="1">
        <v>2.0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45</v>
      </c>
      <c r="B10" s="1">
        <v>0.0</v>
      </c>
      <c r="C10" s="1">
        <v>40.0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46</v>
      </c>
      <c r="B11" s="1">
        <v>152.0</v>
      </c>
      <c r="C11" s="1">
        <v>401.0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47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48</v>
      </c>
      <c r="B13" s="1">
        <v>41.0</v>
      </c>
      <c r="C13" s="1">
        <v>2.0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49</v>
      </c>
      <c r="B14" s="1">
        <v>9.0</v>
      </c>
      <c r="C14" s="1">
        <v>17.0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50</v>
      </c>
      <c r="B15" s="1">
        <v>0.0</v>
      </c>
      <c r="C15" s="1">
        <v>1.0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51</v>
      </c>
      <c r="B16" s="1">
        <v>9.0</v>
      </c>
      <c r="C16" s="1">
        <v>20.0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52</v>
      </c>
      <c r="B17" s="1">
        <v>0.0</v>
      </c>
      <c r="C17" s="1">
        <v>93.0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53</v>
      </c>
      <c r="B18" s="1">
        <v>9.0</v>
      </c>
      <c r="C18" s="1">
        <v>21.0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54</v>
      </c>
      <c r="B19" s="1">
        <v>177.0</v>
      </c>
      <c r="C19" s="1">
        <v>0.0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55</v>
      </c>
      <c r="B20" s="1">
        <v>177.0</v>
      </c>
      <c r="C20" s="1">
        <v>0.0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56</v>
      </c>
      <c r="B21" s="1">
        <v>2.0</v>
      </c>
      <c r="C21" s="1">
        <v>0.0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57</v>
      </c>
      <c r="B22" s="1">
        <v>0.0</v>
      </c>
      <c r="C22" s="1">
        <v>503.0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58</v>
      </c>
      <c r="B23" s="1">
        <v>-39.0</v>
      </c>
      <c r="C23" s="1">
        <v>-124.0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59</v>
      </c>
      <c r="B24" s="1">
        <v>2.0</v>
      </c>
      <c r="C24" s="1">
        <v>32.0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60</v>
      </c>
      <c r="B25" s="1">
        <v>-35.0</v>
      </c>
      <c r="C25" s="1">
        <v>380.0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61</v>
      </c>
      <c r="B26" s="1">
        <v>142.0</v>
      </c>
      <c r="C26" s="1">
        <v>380.0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62</v>
      </c>
      <c r="B27" s="1">
        <v>152.0</v>
      </c>
      <c r="C27" s="1">
        <v>401.0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63</v>
      </c>
      <c r="B29" s="1">
        <v>5.0</v>
      </c>
      <c r="C29" s="1">
        <v>48.0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64</v>
      </c>
      <c r="B30" s="1">
        <v>5.0</v>
      </c>
      <c r="C30" s="1">
        <v>48.0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65</v>
      </c>
      <c r="B31" s="1" t="s">
        <v>66</v>
      </c>
      <c r="C31" s="1" t="s">
        <v>67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68</v>
      </c>
      <c r="B32" s="1">
        <v>-35.0</v>
      </c>
      <c r="C32" s="1">
        <v>380.0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69</v>
      </c>
      <c r="B33" s="1" t="s">
        <v>66</v>
      </c>
      <c r="C33" s="1" t="s">
        <v>67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70</v>
      </c>
      <c r="B34" s="1" t="s">
        <v>71</v>
      </c>
      <c r="C34" s="1">
        <v>2.0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72</v>
      </c>
      <c r="B35" s="1">
        <v>-152.0</v>
      </c>
      <c r="C35" s="1">
        <v>-393.0</v>
      </c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73</v>
      </c>
      <c r="B36" s="1">
        <v>0.0</v>
      </c>
      <c r="C36" s="1">
        <v>80.0</v>
      </c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74</v>
      </c>
      <c r="B37" s="1">
        <v>3.0</v>
      </c>
      <c r="C37" s="1">
        <v>3.0</v>
      </c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75</v>
      </c>
      <c r="B38" s="1">
        <v>0.0</v>
      </c>
      <c r="C38" s="1">
        <v>91.0</v>
      </c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76</v>
      </c>
      <c r="B2" s="1">
        <v>3.0</v>
      </c>
      <c r="C2" s="1">
        <v>24.0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77</v>
      </c>
      <c r="B3" s="1">
        <v>30.0</v>
      </c>
      <c r="C3" s="1">
        <v>68.0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78</v>
      </c>
      <c r="B4" s="1">
        <v>33.0</v>
      </c>
      <c r="C4" s="1">
        <v>93.0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79</v>
      </c>
      <c r="B5" s="1">
        <v>-33.0</v>
      </c>
      <c r="C5" s="1">
        <v>-93.0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80</v>
      </c>
      <c r="B6" s="1">
        <v>10.0</v>
      </c>
      <c r="C6" s="1">
        <v>9.0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81</v>
      </c>
      <c r="B7" s="1">
        <v>10.0</v>
      </c>
      <c r="C7" s="1">
        <v>9.0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82</v>
      </c>
      <c r="B8" s="1">
        <v>-9.0</v>
      </c>
      <c r="C8" s="1">
        <v>0.0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83</v>
      </c>
      <c r="B9" s="1">
        <v>-43.0</v>
      </c>
      <c r="C9" s="1">
        <v>-83.0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84</v>
      </c>
      <c r="B10" s="1">
        <v>-43.0</v>
      </c>
      <c r="C10" s="1">
        <v>-83.0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85</v>
      </c>
      <c r="B11" s="1">
        <v>-43.0</v>
      </c>
      <c r="C11" s="1">
        <v>-83.0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86</v>
      </c>
      <c r="B12" s="1">
        <v>-43.0</v>
      </c>
      <c r="C12" s="1">
        <v>-83.0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87</v>
      </c>
      <c r="B13" s="1">
        <v>-43.0</v>
      </c>
      <c r="C13" s="1">
        <v>-83.0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88</v>
      </c>
      <c r="B14" s="1">
        <v>-43.0</v>
      </c>
      <c r="C14" s="1">
        <v>-83.0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89</v>
      </c>
      <c r="B15" s="1">
        <v>-43.0</v>
      </c>
      <c r="C15" s="1">
        <v>-83.0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90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91</v>
      </c>
      <c r="B17" s="1" t="s">
        <v>92</v>
      </c>
      <c r="C17" s="1" t="s">
        <v>93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94</v>
      </c>
      <c r="B18" s="1" t="s">
        <v>92</v>
      </c>
      <c r="C18" s="1" t="s">
        <v>93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95</v>
      </c>
      <c r="B19" s="1">
        <v>2.0</v>
      </c>
      <c r="C19" s="1">
        <v>25.0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96</v>
      </c>
      <c r="B20" s="1" t="s">
        <v>92</v>
      </c>
      <c r="C20" s="1" t="s">
        <v>93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97</v>
      </c>
      <c r="B21" s="1" t="s">
        <v>92</v>
      </c>
      <c r="C21" s="1" t="s">
        <v>93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98</v>
      </c>
      <c r="B22" s="1">
        <v>2.0</v>
      </c>
      <c r="C22" s="1">
        <v>25.0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99</v>
      </c>
      <c r="B23" s="1" t="s">
        <v>100</v>
      </c>
      <c r="C23" s="1" t="s">
        <v>101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102</v>
      </c>
      <c r="B24" s="1" t="s">
        <v>100</v>
      </c>
      <c r="C24" s="1" t="s">
        <v>101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33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103</v>
      </c>
      <c r="B26" s="1">
        <v>-33.0</v>
      </c>
      <c r="C26" s="1">
        <v>-93.0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104</v>
      </c>
      <c r="B27" s="1">
        <v>-33.0</v>
      </c>
      <c r="C27" s="1">
        <v>-93.0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105</v>
      </c>
      <c r="B28" s="1">
        <v>-27.0</v>
      </c>
      <c r="C28" s="1">
        <v>-52.0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106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107</v>
      </c>
      <c r="B30" s="1">
        <v>3.0</v>
      </c>
      <c r="C30" s="1">
        <v>24.0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108</v>
      </c>
      <c r="B31" s="1">
        <v>30.0</v>
      </c>
      <c r="C31" s="1">
        <v>68.0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109</v>
      </c>
      <c r="B32" s="1">
        <v>0.0</v>
      </c>
      <c r="C32" s="1">
        <v>10.0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110</v>
      </c>
      <c r="B33" s="1">
        <v>1.0</v>
      </c>
      <c r="C33" s="1">
        <v>1.0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111</v>
      </c>
      <c r="B34" s="1">
        <v>69.0</v>
      </c>
      <c r="C34" s="1">
        <v>4.0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112</v>
      </c>
      <c r="B35" s="1">
        <v>2.0</v>
      </c>
      <c r="C35" s="1">
        <v>6.0</v>
      </c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114</v>
      </c>
      <c r="B3" s="1">
        <v>0.0</v>
      </c>
      <c r="C3" s="1">
        <v>-21.0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115</v>
      </c>
      <c r="B4" s="1">
        <v>0.0</v>
      </c>
      <c r="C4" s="1" t="s">
        <v>116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117</v>
      </c>
      <c r="B5" s="1">
        <v>0.0</v>
      </c>
      <c r="C5" s="1" t="s">
        <v>118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119</v>
      </c>
      <c r="B6" s="1">
        <v>0.0</v>
      </c>
      <c r="C6" s="1" t="s">
        <v>120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122</v>
      </c>
      <c r="B8" s="1" t="s">
        <v>123</v>
      </c>
      <c r="C8" s="1" t="s">
        <v>124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125</v>
      </c>
      <c r="B9" s="1" t="s">
        <v>126</v>
      </c>
      <c r="C9" s="1" t="s">
        <v>127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128</v>
      </c>
      <c r="B10" s="1" t="s">
        <v>129</v>
      </c>
      <c r="C10" s="1" t="s">
        <v>130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131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132</v>
      </c>
      <c r="B12" s="1">
        <v>0.0</v>
      </c>
      <c r="C12" s="1" t="s">
        <v>133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134</v>
      </c>
      <c r="B13" s="1">
        <v>0.0</v>
      </c>
      <c r="C13" s="1" t="s">
        <v>135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136</v>
      </c>
      <c r="B14" s="1">
        <v>0.0</v>
      </c>
      <c r="C14" s="1" t="s">
        <v>137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138</v>
      </c>
      <c r="B15" s="1">
        <v>0.0</v>
      </c>
      <c r="C15" s="1" t="s">
        <v>139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140</v>
      </c>
      <c r="B16" s="1" t="s">
        <v>141</v>
      </c>
      <c r="C16" s="1" t="s">
        <v>142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143</v>
      </c>
      <c r="B17" s="1">
        <v>0.0</v>
      </c>
      <c r="C17" s="1" t="s">
        <v>144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</v>
      </c>
      <c r="B18" s="1">
        <v>0.0</v>
      </c>
      <c r="C18" s="1" t="s">
        <v>146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147</v>
      </c>
      <c r="B19" s="1">
        <v>0.0</v>
      </c>
      <c r="C19" s="1" t="s">
        <v>144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148</v>
      </c>
      <c r="B20" s="1">
        <v>0.0</v>
      </c>
      <c r="C20" s="1" t="s">
        <v>146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149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150</v>
      </c>
      <c r="B22" s="1">
        <v>0.0</v>
      </c>
      <c r="C22" s="1" t="s">
        <v>151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152</v>
      </c>
      <c r="B23" s="1">
        <v>0.0</v>
      </c>
      <c r="C23" s="1" t="s">
        <v>151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153</v>
      </c>
      <c r="B24" s="1">
        <v>0.0</v>
      </c>
      <c r="C24" s="1" t="s">
        <v>154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155</v>
      </c>
      <c r="B25" s="1">
        <v>0.0</v>
      </c>
      <c r="C25" s="1" t="s">
        <v>154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156</v>
      </c>
      <c r="B26" s="1">
        <v>0.0</v>
      </c>
      <c r="C26" s="1" t="s">
        <v>154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157</v>
      </c>
      <c r="B27" s="1">
        <v>0.0</v>
      </c>
      <c r="C27" s="1" t="s">
        <v>158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159</v>
      </c>
      <c r="B28" s="1">
        <v>0.0</v>
      </c>
      <c r="C28" s="1" t="s">
        <v>160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161</v>
      </c>
      <c r="B29" s="1">
        <v>0.0</v>
      </c>
      <c r="C29" s="1">
        <v>0.0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162</v>
      </c>
      <c r="B30" s="1">
        <v>0.0</v>
      </c>
      <c r="C30" s="1">
        <v>0.0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163</v>
      </c>
      <c r="B31" s="1">
        <v>0.0</v>
      </c>
      <c r="C31" s="1" t="s">
        <v>164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165</v>
      </c>
      <c r="C1" s="1" t="s">
        <v>166</v>
      </c>
      <c r="D1" s="1" t="s">
        <v>167</v>
      </c>
      <c r="E1" s="1" t="s">
        <v>168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169</v>
      </c>
      <c r="B2" s="1" t="s">
        <v>170</v>
      </c>
      <c r="C2" s="1" t="s">
        <v>171</v>
      </c>
      <c r="D2" s="1" t="s">
        <v>171</v>
      </c>
      <c r="E2" s="1" t="s">
        <v>172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173</v>
      </c>
      <c r="B3" s="1" t="s">
        <v>172</v>
      </c>
      <c r="C3" s="1" t="s">
        <v>174</v>
      </c>
      <c r="D3" s="1" t="s">
        <v>175</v>
      </c>
      <c r="E3" s="1" t="s">
        <v>172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176</v>
      </c>
      <c r="B4" s="1" t="s">
        <v>177</v>
      </c>
      <c r="C4" s="1" t="s">
        <v>178</v>
      </c>
      <c r="D4" s="1" t="s">
        <v>179</v>
      </c>
      <c r="E4" s="1" t="s">
        <v>180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173</v>
      </c>
      <c r="B5" s="1" t="s">
        <v>172</v>
      </c>
      <c r="C5" s="1" t="s">
        <v>181</v>
      </c>
      <c r="D5" s="1" t="s">
        <v>182</v>
      </c>
      <c r="E5" s="1" t="s">
        <v>183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184</v>
      </c>
      <c r="B6" s="1" t="s">
        <v>185</v>
      </c>
      <c r="C6" s="1" t="s">
        <v>186</v>
      </c>
      <c r="D6" s="1" t="s">
        <v>187</v>
      </c>
      <c r="E6" s="1" t="s">
        <v>188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189</v>
      </c>
      <c r="B7" s="1" t="s">
        <v>172</v>
      </c>
      <c r="C7" s="1" t="s">
        <v>172</v>
      </c>
      <c r="D7" s="1" t="s">
        <v>172</v>
      </c>
      <c r="E7" s="1" t="s">
        <v>172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190</v>
      </c>
      <c r="B8" s="1" t="s">
        <v>172</v>
      </c>
      <c r="C8" s="1" t="s">
        <v>191</v>
      </c>
      <c r="D8" s="1" t="s">
        <v>192</v>
      </c>
      <c r="E8" s="1" t="s">
        <v>192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193</v>
      </c>
      <c r="B9" s="1" t="s">
        <v>172</v>
      </c>
      <c r="C9" s="1" t="s">
        <v>172</v>
      </c>
      <c r="D9" s="1" t="s">
        <v>172</v>
      </c>
      <c r="E9" s="1" t="s">
        <v>172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194</v>
      </c>
      <c r="B10" s="1" t="s">
        <v>172</v>
      </c>
      <c r="C10" s="1" t="s">
        <v>172</v>
      </c>
      <c r="D10" s="1" t="s">
        <v>172</v>
      </c>
      <c r="E10" s="1" t="s">
        <v>172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195</v>
      </c>
      <c r="B11" s="1" t="s">
        <v>172</v>
      </c>
      <c r="C11" s="1" t="s">
        <v>196</v>
      </c>
      <c r="D11" s="1" t="s">
        <v>197</v>
      </c>
      <c r="E11" s="1" t="s">
        <v>198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199</v>
      </c>
      <c r="B12" s="1" t="s">
        <v>200</v>
      </c>
      <c r="C12" s="1" t="s">
        <v>201</v>
      </c>
      <c r="D12" s="1" t="s">
        <v>202</v>
      </c>
      <c r="E12" s="1" t="s">
        <v>203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204</v>
      </c>
      <c r="B13" s="1" t="s">
        <v>205</v>
      </c>
      <c r="C13" s="1" t="s">
        <v>206</v>
      </c>
      <c r="D13" s="1" t="s">
        <v>207</v>
      </c>
      <c r="E13" s="1" t="s">
        <v>208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209</v>
      </c>
      <c r="B14" s="1" t="s">
        <v>210</v>
      </c>
      <c r="C14" s="1" t="s">
        <v>211</v>
      </c>
      <c r="D14" s="1" t="s">
        <v>212</v>
      </c>
      <c r="E14" s="1" t="s">
        <v>213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214</v>
      </c>
      <c r="B15" s="1" t="s">
        <v>172</v>
      </c>
      <c r="C15" s="1" t="s">
        <v>172</v>
      </c>
      <c r="D15" s="1" t="s">
        <v>172</v>
      </c>
      <c r="E15" s="1" t="s">
        <v>172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215</v>
      </c>
      <c r="B16" s="1" t="s">
        <v>172</v>
      </c>
      <c r="C16" s="1" t="s">
        <v>172</v>
      </c>
      <c r="D16" s="1" t="s">
        <v>172</v>
      </c>
      <c r="E16" s="1" t="s">
        <v>172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216</v>
      </c>
      <c r="B17" s="1" t="s">
        <v>93</v>
      </c>
      <c r="C17" s="1" t="s">
        <v>217</v>
      </c>
      <c r="D17" s="1" t="s">
        <v>218</v>
      </c>
      <c r="E17" s="1" t="s">
        <v>219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220</v>
      </c>
      <c r="B18" s="1" t="s">
        <v>172</v>
      </c>
      <c r="C18" s="1" t="s">
        <v>172</v>
      </c>
      <c r="D18" s="1" t="s">
        <v>172</v>
      </c>
      <c r="E18" s="1" t="s">
        <v>172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221</v>
      </c>
      <c r="B19" s="1" t="s">
        <v>172</v>
      </c>
      <c r="C19" s="1" t="s">
        <v>172</v>
      </c>
      <c r="D19" s="1" t="s">
        <v>172</v>
      </c>
      <c r="E19" s="1" t="s">
        <v>172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222</v>
      </c>
      <c r="B20" s="1" t="s">
        <v>172</v>
      </c>
      <c r="C20" s="1" t="s">
        <v>223</v>
      </c>
      <c r="D20" s="1" t="s">
        <v>224</v>
      </c>
      <c r="E20" s="1" t="s">
        <v>225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226</v>
      </c>
      <c r="B21" s="1" t="s">
        <v>227</v>
      </c>
      <c r="C21" s="1" t="s">
        <v>228</v>
      </c>
      <c r="D21" s="1" t="s">
        <v>229</v>
      </c>
      <c r="E21" s="1" t="s">
        <v>230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231</v>
      </c>
      <c r="B22" s="1" t="s">
        <v>232</v>
      </c>
      <c r="C22" s="1" t="s">
        <v>233</v>
      </c>
      <c r="D22" s="1" t="s">
        <v>234</v>
      </c>
      <c r="E22" s="1" t="s">
        <v>235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236</v>
      </c>
      <c r="B23" s="1" t="s">
        <v>237</v>
      </c>
      <c r="C23" s="1" t="s">
        <v>238</v>
      </c>
      <c r="D23" s="1" t="s">
        <v>239</v>
      </c>
      <c r="E23" s="1" t="s">
        <v>240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241</v>
      </c>
      <c r="B24" s="1" t="s">
        <v>242</v>
      </c>
      <c r="C24" s="1" t="s">
        <v>243</v>
      </c>
      <c r="D24" s="1" t="s">
        <v>243</v>
      </c>
      <c r="E24" s="1" t="s">
        <v>243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244</v>
      </c>
      <c r="B25" s="1" t="s">
        <v>245</v>
      </c>
      <c r="C25" s="1" t="s">
        <v>246</v>
      </c>
      <c r="D25" s="1" t="s">
        <v>246</v>
      </c>
      <c r="E25" s="1" t="s">
        <v>172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247</v>
      </c>
      <c r="B26" s="1" t="s">
        <v>248</v>
      </c>
      <c r="C26" s="1" t="s">
        <v>172</v>
      </c>
      <c r="D26" s="1" t="s">
        <v>172</v>
      </c>
      <c r="E26" s="1" t="s">
        <v>172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249</v>
      </c>
      <c r="B2" s="1" t="s">
        <v>250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251</v>
      </c>
      <c r="B3" s="1" t="s">
        <v>252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253</v>
      </c>
      <c r="B4" s="1" t="s">
        <v>254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255</v>
      </c>
      <c r="B5" s="1" t="s">
        <v>256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257</v>
      </c>
      <c r="B6" s="1" t="s">
        <v>258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259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260</v>
      </c>
      <c r="B8" s="1" t="s">
        <v>261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262</v>
      </c>
      <c r="B9" s="4" t="s">
        <v>263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264</v>
      </c>
      <c r="B10" s="1" t="s">
        <v>265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266</v>
      </c>
      <c r="B11" s="1" t="s">
        <v>267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268</v>
      </c>
      <c r="B12" s="1" t="s">
        <v>265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269</v>
      </c>
      <c r="B13" s="1" t="s">
        <v>270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271</v>
      </c>
      <c r="B14" s="1" t="s">
        <v>272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273</v>
      </c>
      <c r="B15" s="1" t="s">
        <v>270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274</v>
      </c>
      <c r="B16" s="1" t="s">
        <v>275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276</v>
      </c>
      <c r="B17" s="1">
        <v>91.0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277</v>
      </c>
      <c r="B18" s="1" t="s">
        <v>278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279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280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281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282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283</v>
      </c>
      <c r="B23" s="1">
        <v>9.0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284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285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286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287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288</v>
      </c>
      <c r="B28" s="1">
        <v>45.3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289</v>
      </c>
      <c r="B29" s="1">
        <v>45.87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290</v>
      </c>
      <c r="B30" s="1">
        <v>45.82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291</v>
      </c>
      <c r="B31" s="1">
        <v>48.16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292</v>
      </c>
      <c r="B32" s="1">
        <v>45.3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293</v>
      </c>
      <c r="B33" s="1">
        <v>45.87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294</v>
      </c>
      <c r="B34" s="1">
        <v>45.82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295</v>
      </c>
      <c r="B35" s="1">
        <v>48.16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296</v>
      </c>
      <c r="B36" s="1">
        <v>-11.601871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297</v>
      </c>
      <c r="B37" s="1">
        <v>278358.0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298</v>
      </c>
      <c r="B38" s="1">
        <v>278358.0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299</v>
      </c>
      <c r="B39" s="1">
        <v>448837.0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300</v>
      </c>
      <c r="B40" s="1">
        <v>375370.0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301</v>
      </c>
      <c r="B41" s="1">
        <v>375370.0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302</v>
      </c>
      <c r="B42" s="1">
        <v>46.99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303</v>
      </c>
      <c r="B43" s="1">
        <v>47.16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304</v>
      </c>
      <c r="B44" s="1">
        <v>200.0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305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306</v>
      </c>
      <c r="B46" s="1">
        <v>2.682971904E9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307</v>
      </c>
      <c r="B47" s="1">
        <v>27.05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308</v>
      </c>
      <c r="B48" s="1">
        <v>72.29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309</v>
      </c>
      <c r="B49" s="1">
        <v>49.7079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310</v>
      </c>
      <c r="B50" s="1">
        <v>49.936523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311</v>
      </c>
      <c r="B51" s="1" t="s">
        <v>312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313</v>
      </c>
      <c r="B52" s="1">
        <v>2.136738816E9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314</v>
      </c>
      <c r="B53" s="1">
        <v>2.9088666E7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315</v>
      </c>
      <c r="B54" s="1">
        <v>4.34163E7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316</v>
      </c>
      <c r="B55" s="1">
        <v>7973039.0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317</v>
      </c>
      <c r="B56" s="1">
        <v>6623233.0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318</v>
      </c>
      <c r="B57" s="1">
        <v>1.7316288E9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319</v>
      </c>
      <c r="B58" s="1">
        <v>1.734048E9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320</v>
      </c>
      <c r="B59" s="1">
        <v>0.1401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321</v>
      </c>
      <c r="B60" s="1">
        <v>0.117010005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322</v>
      </c>
      <c r="B61" s="1">
        <v>1.27257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323</v>
      </c>
      <c r="B62" s="1">
        <v>13.25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324</v>
      </c>
      <c r="B63" s="1">
        <v>0.2062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325</v>
      </c>
      <c r="B64" s="1">
        <v>6.2363E7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326</v>
      </c>
      <c r="B65" s="1">
        <v>12.552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327</v>
      </c>
      <c r="B66" s="1">
        <v>3.7563736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328</v>
      </c>
      <c r="B67" s="1">
        <v>1.7039808E9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329</v>
      </c>
      <c r="B68" s="1">
        <v>1.7356032E9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330</v>
      </c>
      <c r="B69" s="1">
        <v>1.7276544E9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331</v>
      </c>
      <c r="B70" s="1">
        <v>-1.46663008E8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332</v>
      </c>
      <c r="B71" s="1">
        <v>-2.43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333</v>
      </c>
      <c r="B72" s="1">
        <v>-3.8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334</v>
      </c>
      <c r="B73" s="1">
        <v>0.6035398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335</v>
      </c>
      <c r="B74" s="1">
        <v>0.25443196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336</v>
      </c>
      <c r="B75" s="1" t="s">
        <v>337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338</v>
      </c>
      <c r="B76" s="1" t="s">
        <v>339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340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341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342</v>
      </c>
      <c r="B79" s="1" t="s">
        <v>343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344</v>
      </c>
      <c r="B80" s="1" t="s">
        <v>343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345</v>
      </c>
      <c r="B81" s="1">
        <v>1.6893414E9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346</v>
      </c>
      <c r="B82" s="1" t="s">
        <v>347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348</v>
      </c>
      <c r="B83" s="1" t="s">
        <v>349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350</v>
      </c>
      <c r="B84" s="1" t="s">
        <v>351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352</v>
      </c>
      <c r="B85" s="1" t="s">
        <v>353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354</v>
      </c>
      <c r="B86" s="1">
        <v>-1.8E7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355</v>
      </c>
      <c r="B87" s="1">
        <v>47.15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356</v>
      </c>
      <c r="B88" s="1">
        <v>110.0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357</v>
      </c>
      <c r="B89" s="1">
        <v>80.0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358</v>
      </c>
      <c r="B90" s="1">
        <v>92.28571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359</v>
      </c>
      <c r="B91" s="1">
        <v>90.0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360</v>
      </c>
      <c r="B92" s="1" t="s">
        <v>361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362</v>
      </c>
      <c r="B93" s="1">
        <v>7.0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363</v>
      </c>
      <c r="B94" s="1">
        <v>5.26048992E8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364</v>
      </c>
      <c r="B95" s="1">
        <v>8.99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365</v>
      </c>
      <c r="B96" s="1">
        <v>1.214E7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366</v>
      </c>
      <c r="B97" s="1">
        <v>16.277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367</v>
      </c>
      <c r="B98" s="1">
        <v>16.39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368</v>
      </c>
      <c r="B99" s="1">
        <v>1.653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369</v>
      </c>
      <c r="B100" s="1">
        <v>-0.18515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370</v>
      </c>
      <c r="B101" s="1">
        <v>-0.25648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371</v>
      </c>
      <c r="B102" s="1">
        <v>-8.6914E7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372</v>
      </c>
      <c r="B103" s="1">
        <v>-1.33214E8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373</v>
      </c>
      <c r="B104" s="1" t="s">
        <v>312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374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2022.0</v>
      </c>
      <c r="C2" s="3">
        <v>2023.0</v>
      </c>
      <c r="D2" s="3">
        <v>2024.0</v>
      </c>
      <c r="E2" s="3">
        <v>2025.0</v>
      </c>
      <c r="F2" s="3">
        <v>2026.0</v>
      </c>
      <c r="G2" s="3">
        <v>2027.0</v>
      </c>
      <c r="H2" s="3">
        <v>2028.0</v>
      </c>
      <c r="I2" s="3">
        <v>2029.0</v>
      </c>
      <c r="J2" s="3">
        <v>2030.0</v>
      </c>
      <c r="K2" s="5">
        <v>2031.0</v>
      </c>
      <c r="L2" s="5">
        <v>2032.0</v>
      </c>
      <c r="M2" s="5">
        <v>2033.0</v>
      </c>
      <c r="N2" s="5">
        <v>2034.0</v>
      </c>
      <c r="O2" s="5">
        <v>2035.0</v>
      </c>
      <c r="P2" s="2"/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35</v>
      </c>
      <c r="B3" s="1">
        <v>0.0</v>
      </c>
      <c r="C3" s="1">
        <v>-45.0</v>
      </c>
      <c r="D3" s="1">
        <f>IF(C3*FORECAST(D2,B3:C3,B2:C2)&gt;0,FORECAST(D2,B3:C3,B2:C2),C3)*$X$1</f>
        <v>-90</v>
      </c>
      <c r="E3" s="1">
        <f>IF(D3*FORECAST(E2,B3:D3,B2:D2)&gt;0,FORECAST(E2,B3:D3,B2:D2),D3)*$X$1</f>
        <v>-135</v>
      </c>
      <c r="F3" s="1">
        <f>IF(E3*FORECAST(F2,B3:E3,B2:E2)&gt;0,FORECAST(F2,B3:E3,B2:E2),E3)*$X$1</f>
        <v>-180</v>
      </c>
      <c r="G3" s="1">
        <f>IF(F3*FORECAST(G2,B3:F3,B2:F2)&gt;0,FORECAST(G2,B3:F3,B2:F2),F3)*$X$1</f>
        <v>-225</v>
      </c>
      <c r="H3" s="1">
        <f>IF(G3*FORECAST(H2,B3:G3,B2:G2)&gt;0,FORECAST(H2,B3:G3,B2:G2),G3)*$X$1</f>
        <v>-270</v>
      </c>
      <c r="I3" s="1">
        <f>IF(H3*FORECAST(I2,B3:H3,B2:H2)&gt;0,FORECAST(I2,B3:H3,B2:H2),H3)*$X$1</f>
        <v>-315</v>
      </c>
      <c r="J3" s="1">
        <f>IF(I3*FORECAST(J2,B3:I3,B2:I2)&gt;0,FORECAST(J2,B3:I3,B2:I2),I3)*$X$1</f>
        <v>-360</v>
      </c>
      <c r="K3" s="5">
        <f>IF(J3*FORECAST(K2,B3:J3,B2:J2)&gt;0,FORECAST(K2,B3:J3,B2:J2),J3)*$X$1</f>
        <v>-405</v>
      </c>
      <c r="L3" s="5">
        <f>IF(K3*FORECAST(L2,B3:K3,B2:K2)&gt;0,FORECAST(L2,B3:K3,B2:K2),K3)*$X$1</f>
        <v>-450</v>
      </c>
      <c r="M3" s="5">
        <f>IF(L3*FORECAST(M2,B3:L3,B2:L2)&gt;0,FORECAST(M2,B3:L3,B2:L2),L3)*$X$1</f>
        <v>-495</v>
      </c>
      <c r="N3" s="5">
        <f>IF(M3*FORECAST(N2,B3:M3,B2:M2)&gt;0,FORECAST(N2,B3:M3,B2:M2),M3)*$X$1</f>
        <v>-540</v>
      </c>
      <c r="O3" s="5">
        <f>IF(N3*FORECAST(O2,B3:N3,B2:N2)&gt;0,FORECAST(O2,B3:N3,B2:N2),N3)*$X$1</f>
        <v>-585</v>
      </c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70</v>
      </c>
      <c r="B4" s="1">
        <v>-152.0</v>
      </c>
      <c r="C4" s="1">
        <v>-393.0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375</v>
      </c>
      <c r="B5" s="1">
        <v>2.0</v>
      </c>
      <c r="C5" s="1">
        <v>25.0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376</v>
      </c>
      <c r="L7" s="1">
        <f>IF(O3*FORECAST(O2,B3:O3,B2:O2)&gt;0,FORECAST(O2,B3:O3,B2:O2),N3)*$X$1 * (1+0.02)/(0.0874-0.02)</f>
        <v>-8853.115727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377</v>
      </c>
      <c r="L8" s="6">
        <f t="array" ref="L8">NPV(0.0874,E3:O3)</f>
        <v>-2224.119437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378</v>
      </c>
      <c r="L9" s="6">
        <f t="array" ref="L9">NPV(0.0874,E16:O16)</f>
        <v>-3522.196052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379</v>
      </c>
      <c r="L10" s="6">
        <f>L8 + L9</f>
        <v>-5746.315489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72</v>
      </c>
      <c r="L11" s="1">
        <v>-393.0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380</v>
      </c>
      <c r="L12" s="6">
        <f>L10 - L11</f>
        <v>-5353.315489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381</v>
      </c>
      <c r="L13" s="1">
        <v>25.0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-214.1326196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5">
        <v>0.0</v>
      </c>
      <c r="M16" s="5">
        <v>0.0</v>
      </c>
      <c r="N16" s="5">
        <v>0.0</v>
      </c>
      <c r="O16" s="5">
        <f>IF(O3*FORECAST(O2,B3:O3,B2:O2)&gt;0,FORECAST(O2,B3:O3,B2:O2),N3)*$X$1 * (1+0.02)/(0.0874-0.02)</f>
        <v>-8853.115727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2022.0</v>
      </c>
      <c r="C2" s="3">
        <v>2023.0</v>
      </c>
      <c r="D2" s="3">
        <v>2024.0</v>
      </c>
      <c r="E2" s="3">
        <v>2025.0</v>
      </c>
      <c r="F2" s="3">
        <v>2026.0</v>
      </c>
      <c r="G2" s="3">
        <v>2027.0</v>
      </c>
      <c r="H2" s="3">
        <v>2028.0</v>
      </c>
      <c r="I2" s="3">
        <v>2029.0</v>
      </c>
      <c r="J2" s="3">
        <v>2030.0</v>
      </c>
      <c r="K2" s="5">
        <v>2031.0</v>
      </c>
      <c r="L2" s="5">
        <v>2032.0</v>
      </c>
      <c r="M2" s="5">
        <v>2033.0</v>
      </c>
      <c r="N2" s="5">
        <v>2034.0</v>
      </c>
      <c r="O2" s="5">
        <v>2035.0</v>
      </c>
      <c r="P2" s="2"/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-43.0</v>
      </c>
      <c r="C3" s="1">
        <v>-83.0</v>
      </c>
      <c r="D3" s="1">
        <f>IF(C3*FORECAST(D2,B3:C3,B2:C2)&gt;0,FORECAST(D2,B3:C3,B2:C2),C3)*$X$1</f>
        <v>-123</v>
      </c>
      <c r="E3" s="1">
        <f>IF(D3*FORECAST(E2,B3:D3,B2:D2)&gt;0,FORECAST(E2,B3:D3,B2:D2),D3)*$X$1</f>
        <v>-163</v>
      </c>
      <c r="F3" s="1">
        <f>IF(E3*FORECAST(F2,B3:E3,B2:E2)&gt;0,FORECAST(F2,B3:E3,B2:E2),E3)*$X$1</f>
        <v>-203</v>
      </c>
      <c r="G3" s="1">
        <f>IF(F3*FORECAST(G2,B3:F3,B2:F2)&gt;0,FORECAST(G2,B3:F3,B2:F2),F3)*$X$1</f>
        <v>-243</v>
      </c>
      <c r="H3" s="1">
        <f>IF(G3*FORECAST(H2,B3:G3,B2:G2)&gt;0,FORECAST(H2,B3:G3,B2:G2),G3)*$X$1</f>
        <v>-283</v>
      </c>
      <c r="I3" s="1">
        <f>IF(H3*FORECAST(I2,B3:H3,B2:H2)&gt;0,FORECAST(I2,B3:H3,B2:H2),H3)*$X$1</f>
        <v>-323</v>
      </c>
      <c r="J3" s="1">
        <f>IF(I3*FORECAST(J2,B3:I3,B2:I2)&gt;0,FORECAST(J2,B3:I3,B2:I2),I3)*$X$1</f>
        <v>-363</v>
      </c>
      <c r="K3" s="5">
        <f>IF(J3*FORECAST(K2,B3:J3,B2:J2)&gt;0,FORECAST(K2,B3:J3,B2:J2),J3)*$X$1</f>
        <v>-403</v>
      </c>
      <c r="L3" s="5">
        <f>IF(K3*FORECAST(L2,B3:K3,B2:K2)&gt;0,FORECAST(L2,B3:K3,B2:K2),K3)*$X$1</f>
        <v>-443</v>
      </c>
      <c r="M3" s="5">
        <f>IF(L3*FORECAST(M2,B3:L3,B2:L2)&gt;0,FORECAST(M2,B3:L3,B2:L2),L3)*$X$1</f>
        <v>-483</v>
      </c>
      <c r="N3" s="5">
        <f>IF(M3*FORECAST(N2,B3:M3,B2:M2)&gt;0,FORECAST(N2,B3:M3,B2:M2),M3)*$X$1</f>
        <v>-523</v>
      </c>
      <c r="O3" s="5">
        <f>IF(N3*FORECAST(O2,B3:N3,B2:N2)&gt;0,FORECAST(O2,B3:N3,B2:N2),N3)*$X$1</f>
        <v>-563</v>
      </c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70</v>
      </c>
      <c r="B4" s="1">
        <v>-152.0</v>
      </c>
      <c r="C4" s="1">
        <v>-393.0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375</v>
      </c>
      <c r="B5" s="1">
        <v>2.0</v>
      </c>
      <c r="C5" s="1">
        <v>25.0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376</v>
      </c>
      <c r="L7" s="1">
        <f>IF(O3*FORECAST(O2,B3:O3,B2:O2)&gt;0,FORECAST(O2,B3:O3,B2:O2),N3)*$X$1 * (1+0.02)/(0.0874-0.02)</f>
        <v>-8520.178042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377</v>
      </c>
      <c r="L8" s="6">
        <f t="array" ref="L8">NPV(0.0874,E3:O3)</f>
        <v>-2273.248234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378</v>
      </c>
      <c r="L9" s="6">
        <f t="array" ref="L9">NPV(0.0874,E16:O16)</f>
        <v>-3389.737397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379</v>
      </c>
      <c r="L10" s="6">
        <f>L8 + L9</f>
        <v>-5662.985632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72</v>
      </c>
      <c r="L11" s="1">
        <v>-393.0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380</v>
      </c>
      <c r="L12" s="6">
        <f>L10 - L11</f>
        <v>-5269.985632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381</v>
      </c>
      <c r="L13" s="1">
        <v>25.0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-210.7994253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5">
        <v>0.0</v>
      </c>
      <c r="M16" s="5">
        <v>0.0</v>
      </c>
      <c r="N16" s="5">
        <v>0.0</v>
      </c>
      <c r="O16" s="5">
        <f>IF(O3*FORECAST(O2,B3:O3,B2:O2)&gt;0,FORECAST(O2,B3:O3,B2:O2),N3)*$X$1 * (1+0.02)/(0.0874-0.02)</f>
        <v>-8520.178042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