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<sst xmlns="http://schemas.openxmlformats.org/spreadsheetml/2006/main" count="554" uniqueCount="457">
  <si>
    <t>ticker</t>
  </si>
  <si>
    <t>ANRO</t>
  </si>
  <si>
    <t>nombre</t>
  </si>
  <si>
    <t>ALTO NEUROSCIENCE INC</t>
  </si>
  <si>
    <t>empresa</t>
  </si>
  <si>
    <t>Biotechnology &amp; Medical Research</t>
  </si>
  <si>
    <t>Open</t>
  </si>
  <si>
    <t>Target Price</t>
  </si>
  <si>
    <t>Upside</t>
  </si>
  <si>
    <t>-15289.94%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</si>
  <si>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</si>
  <si>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</si>
  <si>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</si>
  <si>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</si>
  <si>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</si>
  <si>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</si>
  <si>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</si>
  <si>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</si>
  <si>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</si>
  <si>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</si>
  <si>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</si>
  <si>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</si>
  <si>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</si>
  <si>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</si>
  <si>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</si>
  <si>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</si>
  <si>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</si>
  <si>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</si>
  <si>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</si>
  <si>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</si>
  <si>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Long-Term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</si>
  <si>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</si>
  <si>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</si>
  <si>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</si>
  <si>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</si>
  <si>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</si>
  <si>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</si>
  <si>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</si>
  <si>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</si>
  <si>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</si>
  <si>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</si>
  <si>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</si>
  <si>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</si>
  <si>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</si>
  <si>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</si>
  <si>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</si>
  <si>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</si>
  <si>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</si>
  <si>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</si>
  <si>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</si>
  <si>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</si>
  <si>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</si>
  <si>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</si>
  <si>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</si>
  <si>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</si>
  <si>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</si>
  <si>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</si>
  <si>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</si>
  <si>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</si>
  <si>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</si>
  <si>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</si>
  <si>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</si>
  <si>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</si>
  <si>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</si>
  <si>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</si>
  <si>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</si>
  <si>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</si>
  <si>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</si>
  <si>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</si>
  <si>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</si>
  <si>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</si>
  <si>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</si>
  <si>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</si>
  <si>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</si>
  <si>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</si>
  <si>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</si>
  <si>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</si>
  <si>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</si>
  <si>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</si>
  <si>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</si>
  <si>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-5.17</t>
  </si>
  <si>
    <t>-10.4</t>
  </si>
  <si>
    <t>-18.81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</si>
  <si>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</si>
  <si>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</si>
  <si>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</si>
  <si>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</si>
  <si>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</si>
  <si>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</si>
  <si>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</si>
  <si>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</si>
  <si>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</si>
  <si>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</si>
  <si>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</si>
  <si>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</si>
  <si>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</si>
  <si>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</si>
  <si>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</si>
  <si>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</si>
  <si>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</si>
  <si>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</si>
  <si>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</si>
  <si>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</si>
  <si>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</si>
  <si>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</si>
  <si>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</si>
  <si>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</si>
  <si>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</si>
  <si>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</si>
  <si>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</si>
  <si>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</si>
  <si>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-3.81</t>
  </si>
  <si>
    <t>-8.04</t>
  </si>
  <si>
    <t>-9.73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</si>
  <si>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</si>
  <si>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</si>
  <si>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</si>
  <si>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</si>
  <si>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</si>
  <si>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</si>
  <si>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-2.38</t>
  </si>
  <si>
    <t>-5.03</t>
  </si>
  <si>
    <t>-6.08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</si>
  <si>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</si>
  <si>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</si>
  <si>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</si>
  <si>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</si>
  <si>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</si>
  <si>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</si>
  <si>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</si>
  <si>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</si>
  <si>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</si>
  <si>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</si>
  <si>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</si>
  <si>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</si>
  <si>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</si>
  <si>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</si>
  <si>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</si>
  <si>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</si>
  <si>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</si>
  <si>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</si>
  <si>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-45.81</t>
  </si>
  <si>
    <t>-34.38</t>
  </si>
  <si>
    <t>Return on Total Capital</t>
  </si>
  <si>
    <t>-50.29</t>
  </si>
  <si>
    <t>-37.3</t>
  </si>
  <si>
    <t>Return On Equity %</t>
  </si>
  <si>
    <t>-88.4</t>
  </si>
  <si>
    <t>-67.95</t>
  </si>
  <si>
    <t>Return on Common Equity</t>
  </si>
  <si>
    <t>108.91</t>
  </si>
  <si>
    <t>65.96</t>
  </si>
  <si>
    <t>Margin Analysis</t>
  </si>
  <si>
    <t>Gross Profit Margin %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</si>
  <si>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</si>
  <si>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</si>
  <si>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</si>
  <si>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</si>
  <si>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</si>
  <si>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</si>
  <si>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</si>
  <si>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</si>
  <si>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Short Term Liquidity</t>
  </si>
  <si>
    <t>Current Ratio</t>
  </si>
  <si>
    <t>15.3</t>
  </si>
  <si>
    <t>8.85</t>
  </si>
  <si>
    <t>15.22</t>
  </si>
  <si>
    <t>Quick Ratio</t>
  </si>
  <si>
    <t>15.16</t>
  </si>
  <si>
    <t>8.79</t>
  </si>
  <si>
    <t>14.72</t>
  </si>
  <si>
    <t>Operating Cash Flow to Current Liabilities</t>
  </si>
  <si>
    <t>-5.12</t>
  </si>
  <si>
    <t>-3.67</t>
  </si>
  <si>
    <t>-5.96</t>
  </si>
  <si>
    <t>Long Term Solvency</t>
  </si>
  <si>
    <t>Total Debt/Equity</t>
  </si>
  <si>
    <t>27.65</t>
  </si>
  <si>
    <t>14.03</t>
  </si>
  <si>
    <t>Total Debt / Total Capital</t>
  </si>
  <si>
    <t>21.66</t>
  </si>
  <si>
    <t>12.31</t>
  </si>
  <si>
    <t>LT Debt/Equity</t>
  </si>
  <si>
    <t>26.85</t>
  </si>
  <si>
    <t>13.86</t>
  </si>
  <si>
    <t>Long-Term Debt / Total Capital</t>
  </si>
  <si>
    <t>21.04</t>
  </si>
  <si>
    <t>12.15</t>
  </si>
  <si>
    <t>Total Liabilities / Total Assets</t>
  </si>
  <si>
    <t>6.29</t>
  </si>
  <si>
    <t>29.79</t>
  </si>
  <si>
    <t>17.86</t>
  </si>
  <si>
    <t>EBIT / Interest Expense</t>
  </si>
  <si>
    <t>-27.6</t>
  </si>
  <si>
    <t>EBITDA / Interest Expense</t>
  </si>
  <si>
    <t>-27.09</t>
  </si>
  <si>
    <t>(EBITDA - Capex) / Interest Expense</t>
  </si>
  <si>
    <t>-27.43</t>
  </si>
  <si>
    <t>Total Debt / EBITDA</t>
  </si>
  <si>
    <t>-0.35</t>
  </si>
  <si>
    <t>-0.27</t>
  </si>
  <si>
    <t>Net Debt / EBITDA</t>
  </si>
  <si>
    <t>2.16</t>
  </si>
  <si>
    <t>1.35</t>
  </si>
  <si>
    <t>1.96</t>
  </si>
  <si>
    <t>Total Debt / (EBITDA - Capex)</t>
  </si>
  <si>
    <t>-0.34</t>
  </si>
  <si>
    <t>Net Debt / (EBITDA - Capex)</t>
  </si>
  <si>
    <t>2.04</t>
  </si>
  <si>
    <t>1.31</t>
  </si>
  <si>
    <t>1.93</t>
  </si>
  <si>
    <t>Growth Over Prior Year</t>
  </si>
  <si>
    <t>EBITDA, 1 Yr. Growth %</t>
  </si>
  <si>
    <t>142.21</t>
  </si>
  <si>
    <t>29.76</t>
  </si>
  <si>
    <t>EBITA, 1 Yr. Growth %</t>
  </si>
  <si>
    <t>142.14</t>
  </si>
  <si>
    <t>29.52</t>
  </si>
  <si>
    <t>EBIT, 1 Yr. Growth %</t>
  </si>
  <si>
    <t>Earnings From Cont. Operations, 1 Yr. Growth %</t>
  </si>
  <si>
    <t>201.62</t>
  </si>
  <si>
    <t>31.02</t>
  </si>
  <si>
    <t>Net Income, 1 Yr. Growth %</t>
  </si>
  <si>
    <t>Normalized Net Income, 1 Yr. Growth %</t>
  </si>
  <si>
    <t>Diluted EPS Before Extra, 1 Yr. Growth %</t>
  </si>
  <si>
    <t>111.23</t>
  </si>
  <si>
    <t>21.01</t>
  </si>
  <si>
    <t>Net Property, Plant and Equip., 1 Yr. Growth %</t>
  </si>
  <si>
    <t>48.96</t>
  </si>
  <si>
    <t>-22.04</t>
  </si>
  <si>
    <t>Total Assets, 1 Yr. Growth %</t>
  </si>
  <si>
    <t>76.61</t>
  </si>
  <si>
    <t>70.35</t>
  </si>
  <si>
    <t>Tangible Book Value, 1 Yr. Growth %</t>
  </si>
  <si>
    <t>207.79</t>
  </si>
  <si>
    <t>86.62</t>
  </si>
  <si>
    <t>Common Equity, 1 Yr. Growth %</t>
  </si>
  <si>
    <t>Cash From Operations, 1 Yr. Growth %</t>
  </si>
  <si>
    <t>120.19</t>
  </si>
  <si>
    <t>64.01</t>
  </si>
  <si>
    <t>Capital Expenditures, 1 Yr. Growth %</t>
  </si>
  <si>
    <t>7.65</t>
  </si>
  <si>
    <t>-35.79</t>
  </si>
  <si>
    <t>Levered Free Cash Flow, 1 Yr. Growth %</t>
  </si>
  <si>
    <t>90.63</t>
  </si>
  <si>
    <t>Unlevered Free Cash Flow, 1 Yr. Growth %</t>
  </si>
  <si>
    <t>83.67</t>
  </si>
  <si>
    <t>Compound Annual Growth Rate Over Two Years</t>
  </si>
  <si>
    <t>EBITDA, 2 Yr. CAGR %</t>
  </si>
  <si>
    <t>77.28</t>
  </si>
  <si>
    <t>EBITA, 2 Yr. CAGR %</t>
  </si>
  <si>
    <t>77.09</t>
  </si>
  <si>
    <t>EBIT, 2 Yr. CAGR %</t>
  </si>
  <si>
    <t>Earnings From Cont. Operations, 2 Yr. CAGR %</t>
  </si>
  <si>
    <t>98.79</t>
  </si>
  <si>
    <t>Net Income, 2 Yr. CAGR %</t>
  </si>
  <si>
    <t>Normalized Net Income, 2 Yr. CAGR %</t>
  </si>
  <si>
    <t>Diluted EPS Before Extra, 2 Yr. CAGR %</t>
  </si>
  <si>
    <t>59.89</t>
  </si>
  <si>
    <t>Net Property, Plant and Equip., 2 Yr. CAGR %</t>
  </si>
  <si>
    <t>7.76</t>
  </si>
  <si>
    <t>Total Assets, 2 Yr. CAGR %</t>
  </si>
  <si>
    <t>73.45</t>
  </si>
  <si>
    <t>Tangible Book Value, 2 Yr. CAGR %</t>
  </si>
  <si>
    <t>139.66</t>
  </si>
  <si>
    <t>Common Equity, 2 Yr. CAGR %</t>
  </si>
  <si>
    <t>Cash From Operations, 2 Yr. CAGR %</t>
  </si>
  <si>
    <t>90.03</t>
  </si>
  <si>
    <t>Capital Expenditures, 2 Yr. CAGR %</t>
  </si>
  <si>
    <t>-16.86</t>
  </si>
  <si>
    <t>2024</t>
  </si>
  <si>
    <t>2025</t>
  </si>
  <si>
    <t>2026</t>
  </si>
  <si>
    <t>Capitalization
                                    1</t>
  </si>
  <si>
    <t>118.9</t>
  </si>
  <si>
    <t>-</t>
  </si>
  <si>
    <t>Change</t>
  </si>
  <si>
    <t>0%</t>
  </si>
  <si>
    <t>Enterprise Value (EV)
                                    1</t>
  </si>
  <si>
    <t>-35.56</t>
  </si>
  <si>
    <t>-115.4</t>
  </si>
  <si>
    <t>224.4%</t>
  </si>
  <si>
    <t>-203.1%</t>
  </si>
  <si>
    <t>P/E ratio</t>
  </si>
  <si>
    <t>-1.7x</t>
  </si>
  <si>
    <t>-1.74x</t>
  </si>
  <si>
    <t>-1.6x</t>
  </si>
  <si>
    <t>PBR</t>
  </si>
  <si>
    <t>PEG</t>
  </si>
  <si>
    <t>0x</t>
  </si>
  <si>
    <t>0.79x</t>
  </si>
  <si>
    <t>-0.18x</t>
  </si>
  <si>
    <t>Capitalization / Revenue</t>
  </si>
  <si>
    <t>EV / Revenue</t>
  </si>
  <si>
    <t>EV / EBITDA</t>
  </si>
  <si>
    <t>EV / EBIT</t>
  </si>
  <si>
    <t>0.5x</t>
  </si>
  <si>
    <t>1.4x</t>
  </si>
  <si>
    <t>-1.21x</t>
  </si>
  <si>
    <t>EV / FCF</t>
  </si>
  <si>
    <t>0.75x</t>
  </si>
  <si>
    <t>1.6x</t>
  </si>
  <si>
    <t>-1.23x</t>
  </si>
  <si>
    <t>FCF Yield</t>
  </si>
  <si>
    <t>133%</t>
  </si>
  <si>
    <t>62.7%</t>
  </si>
  <si>
    <t>-81%</t>
  </si>
  <si>
    <t>Dividend per Share
                                    2</t>
  </si>
  <si>
    <t>Rate of return</t>
  </si>
  <si>
    <t>EPS
                                    2</t>
  </si>
  <si>
    <t>-2.59</t>
  </si>
  <si>
    <t>-2.533</t>
  </si>
  <si>
    <t>-2.762</t>
  </si>
  <si>
    <t>Distribution rate</t>
  </si>
  <si>
    <t>Net sales
                                    1</t>
  </si>
  <si>
    <t>EBIT
                                    1</t>
  </si>
  <si>
    <t>-70.56</t>
  </si>
  <si>
    <t>-82.49</t>
  </si>
  <si>
    <t>-98.26</t>
  </si>
  <si>
    <t>Net income
                                    1</t>
  </si>
  <si>
    <t>-64.27</t>
  </si>
  <si>
    <t>-77.05</t>
  </si>
  <si>
    <t>-93.1</t>
  </si>
  <si>
    <t>Net Debt
                                    1</t>
  </si>
  <si>
    <t>-154.5</t>
  </si>
  <si>
    <t>-234.3</t>
  </si>
  <si>
    <t>Reference price
                                    2</t>
  </si>
  <si>
    <t>4.410</t>
  </si>
  <si>
    <t>Nbr of stocks (in thousands)</t>
  </si>
  <si>
    <t>26,970</t>
  </si>
  <si>
    <t>Announcement Date</t>
  </si>
  <si>
    <t>address1</t>
  </si>
  <si>
    <t>369 South San Antonio Road</t>
  </si>
  <si>
    <t>city</t>
  </si>
  <si>
    <t>Los Altos</t>
  </si>
  <si>
    <t>state</t>
  </si>
  <si>
    <t>CA</t>
  </si>
  <si>
    <t>zip</t>
  </si>
  <si>
    <t>94022</t>
  </si>
  <si>
    <t>country</t>
  </si>
  <si>
    <t>phone</t>
  </si>
  <si>
    <t>650 200 0412</t>
  </si>
  <si>
    <t>website</t>
  </si>
  <si>
    <t>https://www.altoneuroscience.com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</si>
  <si>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</si>
  <si>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</si>
  <si>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</si>
  <si>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</si>
  <si>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</si>
  <si>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</si>
  <si>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</si>
  <si>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</si>
  <si>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</si>
  <si>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</si>
  <si>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</si>
  <si>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Alto Neuroscience, Inc. operates as a clinical-stage biopharmaceutical company in the United States. Its product pipeline comprising ALTO-100, which is in phase 2b clinical trial for the treatment of patients with major depressive disorder (MDD); and which is in phase 2a clinical trial for the treatment of post-traumatic stress disorder. The company develops ALTO-300, a small molecule melatonergic agonist and serotonergic antagonist with antidepressant properties which is in phase 2b clinical trial to treat patients with MDD; ALTO-101, a novel small molecule phosphodiesterase 4 inhibitor which is in phase 1 clinical trial for the treatment of cognitive impairment associated with schizophrenia; ALTO-203, a novel small-molecule histamine H3 receptor inverse agonist which is in phase 1 clinical trial to treat patients with MDD and higher levels of anhedonia; and ALTO-202, an investigational orally bioavailable antagonist of the GluN2B subunit of the NMDA receptor which is in phase 1 clinical trial for the treatment of MDD. In addition, it develops novel pharmacodynamically synergistic combination and biomarker platform that collects patient-specific data to identify biomarker-characterized patient. The company was incorporated in 2019 and is headquartered in Los Altos, California.</t>
  </si>
  <si>
    <t>companyOfficers</t>
  </si>
  <si>
    <t>[{'maxAge': 1, 'name': 'Dr. Amit  Etkin M.D., Ph.D.', 'age': 47, 'title': 'Founder, Chairman of the Board, CEO &amp; President', 'yearBorn': 1977, 'fiscalYear': 2023, 'totalPay': 705653, 'exercisedValue': 0, 'unexercisedValue': 0}, {'maxAge': 1, 'name': 'Mr. Nicholas C. Smith', 'age': 35, 'title': 'CFO &amp; Secretary', 'yearBorn': 1989, 'fiscalYear': 2023, 'totalPay': 624125, 'exercisedValue': 0, 'unexercisedValue': 0}, {'maxAge': 1, 'name': 'Mr. Adam  Savitz M.D., Ph.D.', 'age': 58, 'title': 'Chief Medical Officer', 'yearBorn': 1966, 'fiscalYear': 2023, 'totalPay': 579569, 'exercisedValue': 0, 'unexercisedValue': 0}, {'maxAge': 1, 'name': 'Mr. Michael C. Hanley M.B.A.', 'age': 51, 'title': 'Chief Operating Officer', 'yearBorn': 1973, 'fiscalYear': 2023, 'exercisedValue': 0, 'unexercisedValue': 0}, {'maxAge': 1, 'name': 'Ms. Melissa  Berman', 'age': 44, 'title': 'Vice President of Finance &amp; Accounting', 'yearBorn': 1980, 'fiscalYear': 2023, 'exercisedValue': 0, 'unexercisedValue': 0}, {'maxAge': 1, 'name': 'Ms. Erin R. McQuade J.D.', 'age': 49, 'title': 'General Counsel &amp; Chief Administrative Officer', 'yearBorn': 1975, 'fiscalYear': 2023, 'exercisedValue': 0, 'unexercisedValue': 0}, {'maxAge': 1, 'name': 'Ms. Jessica  Powell', 'age': 49, 'title': 'Chief Development Officer', 'yearBorn': 1975, 'fiscalYear': 2023, 'exercisedValue': 0, 'unexercisedValue': 0}, {'maxAge': 1, 'name': 'Mr. Fadi  Abdel M.D.', 'age': 45, 'title': 'Senior Vice President of Innovation', 'yearBorn': 1979,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</si>
  <si>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</si>
  <si>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</si>
  <si>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</si>
  <si>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</si>
  <si>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</si>
  <si>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</si>
  <si>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</si>
  <si>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</si>
  <si>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</si>
  <si>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</si>
  <si>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</si>
  <si>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</si>
  <si>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</si>
  <si>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</si>
  <si>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</si>
  <si>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</si>
  <si>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</si>
  <si>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</si>
  <si>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</si>
  <si>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</si>
  <si>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</si>
  <si>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</si>
  <si>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</si>
  <si>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</si>
  <si>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</si>
  <si>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</si>
  <si>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</si>
  <si>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</si>
  <si>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</si>
  <si>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</si>
  <si>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</si>
  <si>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</si>
  <si>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</si>
  <si>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</si>
  <si>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</si>
  <si>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</si>
  <si>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</si>
  <si>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</si>
  <si>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</si>
  <si>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</si>
  <si>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</si>
  <si>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</si>
  <si>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</si>
  <si>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</si>
  <si>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</si>
  <si>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</si>
  <si>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</si>
  <si>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</si>
  <si>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</si>
  <si>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</si>
  <si>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</si>
  <si>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</si>
  <si>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</si>
  <si>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</si>
  <si>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</si>
  <si>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</si>
  <si>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</si>
  <si>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</si>
  <si>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</si>
  <si>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Alto Neuroscience, Inc.</t>
  </si>
  <si>
    <t>firstTradeDateEpochUtc</t>
  </si>
  <si>
    <t>timeZoneFullName</t>
  </si>
  <si>
    <t>America/New_York</t>
  </si>
  <si>
    <t>timeZoneShortName</t>
  </si>
  <si>
    <t>EST</t>
  </si>
  <si>
    <t>uuid</t>
  </si>
  <si>
    <t>de8f86a8-e9a0-3331-96ee-f60530d2d3c7</t>
  </si>
  <si>
    <t>messageBoardId</t>
  </si>
  <si>
    <t>finmb_1675972978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</si>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</sst>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ltoneuroscienc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4.32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-656.2052283030956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1.17320368E8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-1.5156795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-9.0</v>
      </c>
      <c r="C2" s="1">
        <v>-27.0</v>
      </c>
      <c r="D2" s="1">
        <v>-36.0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14.0</v>
      </c>
      <c r="C3" s="1">
        <v>34.0</v>
      </c>
      <c r="D3" s="1">
        <v>37.0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14.0</v>
      </c>
      <c r="C4" s="1">
        <v>34.0</v>
      </c>
      <c r="D4" s="1">
        <v>37.0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14.0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22.0</v>
      </c>
      <c r="C6" s="1">
        <v>1.0</v>
      </c>
      <c r="D6" s="1">
        <v>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12.0</v>
      </c>
      <c r="C7" s="1">
        <v>63.0</v>
      </c>
      <c r="D7" s="1">
        <v>15.0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-1.0</v>
      </c>
      <c r="C8" s="1">
        <v>1.0</v>
      </c>
      <c r="D8" s="1">
        <v>32.0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45.0</v>
      </c>
      <c r="C9" s="1">
        <v>1.0</v>
      </c>
      <c r="D9" s="1">
        <v>-63.0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25.0</v>
      </c>
      <c r="C10" s="1">
        <v>2.0</v>
      </c>
      <c r="D10" s="1">
        <v>-39.0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-9.0</v>
      </c>
      <c r="C11" s="1">
        <v>-20.0</v>
      </c>
      <c r="D11" s="1">
        <v>-33.0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-68.0</v>
      </c>
      <c r="C12" s="1">
        <v>-73.0</v>
      </c>
      <c r="D12" s="1">
        <v>-47.0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-68.0</v>
      </c>
      <c r="C13" s="1">
        <v>-73.0</v>
      </c>
      <c r="D13" s="1">
        <v>-47.0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9.0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9.0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4.0</v>
      </c>
      <c r="D16" s="1">
        <v>18.0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31.0</v>
      </c>
      <c r="C17" s="1">
        <v>34.0</v>
      </c>
      <c r="D17" s="1">
        <v>70.0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-20.0</v>
      </c>
      <c r="C18" s="1">
        <v>-34.0</v>
      </c>
      <c r="D18" s="1">
        <v>-2.0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31.0</v>
      </c>
      <c r="C19" s="1">
        <v>43.0</v>
      </c>
      <c r="D19" s="1">
        <v>68.0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-5.0</v>
      </c>
      <c r="C20" s="1">
        <v>-2.0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21.0</v>
      </c>
      <c r="C21" s="1">
        <v>22.0</v>
      </c>
      <c r="D21" s="1">
        <v>34.0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91.0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-12.0</v>
      </c>
      <c r="D24" s="1">
        <v>-23.0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-12.0</v>
      </c>
      <c r="D25" s="1">
        <v>-22.0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-4.0</v>
      </c>
      <c r="D26" s="1">
        <v>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9.0</v>
      </c>
      <c r="D27" s="1">
        <v>0.0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45</v>
      </c>
      <c r="B3" s="1">
        <v>25.0</v>
      </c>
      <c r="C3" s="1">
        <v>48.0</v>
      </c>
      <c r="D3" s="1">
        <v>82.0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</v>
      </c>
      <c r="B4" s="1">
        <v>25.0</v>
      </c>
      <c r="C4" s="1">
        <v>48.0</v>
      </c>
      <c r="D4" s="1">
        <v>82.0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</v>
      </c>
      <c r="B5" s="1">
        <v>1.0</v>
      </c>
      <c r="C5" s="1">
        <v>0.0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</v>
      </c>
      <c r="B6" s="1">
        <v>24.0</v>
      </c>
      <c r="C6" s="1">
        <v>54.0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</v>
      </c>
      <c r="B7" s="1">
        <v>1.0</v>
      </c>
      <c r="C7" s="1">
        <v>54.0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50</v>
      </c>
      <c r="B8" s="1">
        <v>23.0</v>
      </c>
      <c r="C8" s="1">
        <v>33.0</v>
      </c>
      <c r="D8" s="1">
        <v>52.0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51</v>
      </c>
      <c r="B9" s="1">
        <v>0.0</v>
      </c>
      <c r="C9" s="1">
        <v>0.0</v>
      </c>
      <c r="D9" s="1">
        <v>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52</v>
      </c>
      <c r="B10" s="1">
        <v>27.0</v>
      </c>
      <c r="C10" s="1">
        <v>49.0</v>
      </c>
      <c r="D10" s="1">
        <v>85.0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53</v>
      </c>
      <c r="B11" s="1">
        <v>1.0</v>
      </c>
      <c r="C11" s="1">
        <v>2.0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54</v>
      </c>
      <c r="B12" s="1">
        <v>-24.0</v>
      </c>
      <c r="C12" s="1">
        <v>-57.0</v>
      </c>
      <c r="D12" s="1">
        <v>-68.0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</v>
      </c>
      <c r="B13" s="1">
        <v>1.0</v>
      </c>
      <c r="C13" s="1">
        <v>1.0</v>
      </c>
      <c r="D13" s="1">
        <v>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56</v>
      </c>
      <c r="B14" s="1">
        <v>5.0</v>
      </c>
      <c r="C14" s="1">
        <v>5.0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57</v>
      </c>
      <c r="B15" s="1">
        <v>28.0</v>
      </c>
      <c r="C15" s="1">
        <v>50.0</v>
      </c>
      <c r="D15" s="1">
        <v>86.0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59</v>
      </c>
      <c r="B17" s="1">
        <v>60.0</v>
      </c>
      <c r="C17" s="1">
        <v>1.0</v>
      </c>
      <c r="D17" s="1">
        <v>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60</v>
      </c>
      <c r="B18" s="1">
        <v>93.0</v>
      </c>
      <c r="C18" s="1">
        <v>3.0</v>
      </c>
      <c r="D18" s="1">
        <v>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</v>
      </c>
      <c r="B19" s="1">
        <v>0.0</v>
      </c>
      <c r="C19" s="1">
        <v>28.0</v>
      </c>
      <c r="D19" s="1">
        <v>12.0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</v>
      </c>
      <c r="B20" s="1">
        <v>27.0</v>
      </c>
      <c r="C20" s="1">
        <v>0.0</v>
      </c>
      <c r="D20" s="1">
        <v>91.0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63</v>
      </c>
      <c r="B21" s="1">
        <v>1.0</v>
      </c>
      <c r="C21" s="1">
        <v>5.0</v>
      </c>
      <c r="D21" s="1">
        <v>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</v>
      </c>
      <c r="B22" s="1">
        <v>0.0</v>
      </c>
      <c r="C22" s="1">
        <v>9.0</v>
      </c>
      <c r="D22" s="1">
        <v>9.0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65</v>
      </c>
      <c r="B23" s="1">
        <v>0.0</v>
      </c>
      <c r="C23" s="1">
        <v>12.0</v>
      </c>
      <c r="D23" s="1">
        <v>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66</v>
      </c>
      <c r="B24" s="1">
        <v>1.0</v>
      </c>
      <c r="C24" s="1">
        <v>15.0</v>
      </c>
      <c r="D24" s="1">
        <v>15.0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67</v>
      </c>
      <c r="B25" s="1">
        <v>38.0</v>
      </c>
      <c r="C25" s="1">
        <v>72.0</v>
      </c>
      <c r="D25" s="1">
        <v>141.0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68</v>
      </c>
      <c r="B26" s="1">
        <v>1.0</v>
      </c>
      <c r="C26" s="1">
        <v>1.0</v>
      </c>
      <c r="D26" s="1">
        <v>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69</v>
      </c>
      <c r="B27" s="1">
        <v>39.0</v>
      </c>
      <c r="C27" s="1">
        <v>74.0</v>
      </c>
      <c r="D27" s="1">
        <v>143.0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70</v>
      </c>
      <c r="B28" s="1">
        <v>0.0</v>
      </c>
      <c r="C28" s="1">
        <v>0.0</v>
      </c>
      <c r="D28" s="1">
        <v>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71</v>
      </c>
      <c r="B29" s="1">
        <v>49.0</v>
      </c>
      <c r="C29" s="1">
        <v>2.0</v>
      </c>
      <c r="D29" s="1">
        <v>5.0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72</v>
      </c>
      <c r="B30" s="1">
        <v>-12.0</v>
      </c>
      <c r="C30" s="1">
        <v>-40.0</v>
      </c>
      <c r="D30" s="1">
        <v>-76.0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73</v>
      </c>
      <c r="B31" s="1">
        <v>-2.0</v>
      </c>
      <c r="C31" s="1">
        <v>-4.0</v>
      </c>
      <c r="D31" s="1">
        <v>-7.0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74</v>
      </c>
      <c r="B32" s="1">
        <v>-12.0</v>
      </c>
      <c r="C32" s="1">
        <v>-38.0</v>
      </c>
      <c r="D32" s="1">
        <v>-71.0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75</v>
      </c>
      <c r="B33" s="1">
        <v>26.0</v>
      </c>
      <c r="C33" s="1">
        <v>35.0</v>
      </c>
      <c r="D33" s="1">
        <v>71.0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76</v>
      </c>
      <c r="B34" s="1">
        <v>28.0</v>
      </c>
      <c r="C34" s="1">
        <v>50.0</v>
      </c>
      <c r="D34" s="1">
        <v>86.0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77</v>
      </c>
      <c r="B36" s="1">
        <v>2.0</v>
      </c>
      <c r="C36" s="1">
        <v>3.0</v>
      </c>
      <c r="D36" s="1">
        <v>26.0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78</v>
      </c>
      <c r="B37" s="1">
        <v>2.0</v>
      </c>
      <c r="C37" s="1">
        <v>3.0</v>
      </c>
      <c r="D37" s="1">
        <v>3.0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79</v>
      </c>
      <c r="B38" s="1" t="s">
        <v>80</v>
      </c>
      <c r="C38" s="1" t="s">
        <v>81</v>
      </c>
      <c r="D38" s="1" t="s">
        <v>82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83</v>
      </c>
      <c r="B39" s="1">
        <v>-12.0</v>
      </c>
      <c r="C39" s="1">
        <v>-38.0</v>
      </c>
      <c r="D39" s="1">
        <v>-71.0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84</v>
      </c>
      <c r="B40" s="1" t="s">
        <v>80</v>
      </c>
      <c r="C40" s="1" t="s">
        <v>81</v>
      </c>
      <c r="D40" s="1" t="s">
        <v>82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85</v>
      </c>
      <c r="B41" s="1" t="s">
        <v>86</v>
      </c>
      <c r="C41" s="1">
        <v>9.0</v>
      </c>
      <c r="D41" s="1">
        <v>9.0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87</v>
      </c>
      <c r="B42" s="1">
        <v>-25.0</v>
      </c>
      <c r="C42" s="1">
        <v>-38.0</v>
      </c>
      <c r="D42" s="1">
        <v>-72.0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88</v>
      </c>
      <c r="B43" s="1">
        <v>0.0</v>
      </c>
      <c r="C43" s="1">
        <v>2.0</v>
      </c>
      <c r="D43" s="1">
        <v>2.0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89</v>
      </c>
      <c r="B44" s="1">
        <v>0.0</v>
      </c>
      <c r="C44" s="1">
        <v>3.0</v>
      </c>
      <c r="D44" s="1">
        <v>3.0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90</v>
      </c>
      <c r="B45" s="1">
        <v>88.0</v>
      </c>
      <c r="C45" s="1">
        <v>1.0</v>
      </c>
      <c r="D45" s="1">
        <v>1.0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91</v>
      </c>
      <c r="B2" s="1">
        <v>21.0</v>
      </c>
      <c r="C2" s="1">
        <v>0.0</v>
      </c>
      <c r="D2" s="1">
        <v>0.0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92</v>
      </c>
      <c r="B3" s="1">
        <v>21.0</v>
      </c>
      <c r="C3" s="1">
        <v>0.0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93</v>
      </c>
      <c r="B4" s="1">
        <v>21.0</v>
      </c>
      <c r="C4" s="1">
        <v>0.0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94</v>
      </c>
      <c r="B5" s="1">
        <v>3.0</v>
      </c>
      <c r="C5" s="1">
        <v>5.0</v>
      </c>
      <c r="D5" s="1">
        <v>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95</v>
      </c>
      <c r="B6" s="1">
        <v>8.0</v>
      </c>
      <c r="C6" s="1">
        <v>23.0</v>
      </c>
      <c r="D6" s="1">
        <v>30.0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96</v>
      </c>
      <c r="B7" s="1">
        <v>12.0</v>
      </c>
      <c r="C7" s="1">
        <v>29.0</v>
      </c>
      <c r="D7" s="1">
        <v>37.0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97</v>
      </c>
      <c r="B8" s="1">
        <v>-12.0</v>
      </c>
      <c r="C8" s="1">
        <v>-29.0</v>
      </c>
      <c r="D8" s="1">
        <v>-37.0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98</v>
      </c>
      <c r="B9" s="1">
        <v>0.0</v>
      </c>
      <c r="C9" s="1">
        <v>0.0</v>
      </c>
      <c r="D9" s="1">
        <v>-1.0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99</v>
      </c>
      <c r="B10" s="1">
        <v>0.0</v>
      </c>
      <c r="C10" s="1">
        <v>11.0</v>
      </c>
      <c r="D10" s="1">
        <v>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100</v>
      </c>
      <c r="B11" s="1">
        <v>0.0</v>
      </c>
      <c r="C11" s="1">
        <v>11.0</v>
      </c>
      <c r="D11" s="1">
        <v>97.0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101</v>
      </c>
      <c r="B12" s="1">
        <v>2.0</v>
      </c>
      <c r="C12" s="1">
        <v>1.0</v>
      </c>
      <c r="D12" s="1">
        <v>52.0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102</v>
      </c>
      <c r="B13" s="1">
        <v>-9.0</v>
      </c>
      <c r="C13" s="1">
        <v>-27.0</v>
      </c>
      <c r="D13" s="1">
        <v>-36.0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103</v>
      </c>
      <c r="B14" s="1">
        <v>-9.0</v>
      </c>
      <c r="C14" s="1">
        <v>-27.0</v>
      </c>
      <c r="D14" s="1">
        <v>-36.0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104</v>
      </c>
      <c r="B15" s="1">
        <v>-9.0</v>
      </c>
      <c r="C15" s="1">
        <v>-27.0</v>
      </c>
      <c r="D15" s="1">
        <v>-36.0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105</v>
      </c>
      <c r="B16" s="1">
        <v>-9.0</v>
      </c>
      <c r="C16" s="1">
        <v>-27.0</v>
      </c>
      <c r="D16" s="1">
        <v>-36.0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106</v>
      </c>
      <c r="B17" s="1">
        <v>-9.0</v>
      </c>
      <c r="C17" s="1">
        <v>-27.0</v>
      </c>
      <c r="D17" s="1">
        <v>-36.0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107</v>
      </c>
      <c r="B18" s="1">
        <v>-9.0</v>
      </c>
      <c r="C18" s="1">
        <v>-27.0</v>
      </c>
      <c r="D18" s="1">
        <v>-36.0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108</v>
      </c>
      <c r="B19" s="1">
        <v>-9.0</v>
      </c>
      <c r="C19" s="1">
        <v>-27.0</v>
      </c>
      <c r="D19" s="1">
        <v>-36.0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110</v>
      </c>
      <c r="B21" s="1" t="s">
        <v>111</v>
      </c>
      <c r="C21" s="1" t="s">
        <v>112</v>
      </c>
      <c r="D21" s="1" t="s">
        <v>113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114</v>
      </c>
      <c r="B22" s="1" t="s">
        <v>111</v>
      </c>
      <c r="C22" s="1" t="s">
        <v>112</v>
      </c>
      <c r="D22" s="1" t="s">
        <v>113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>
        <v>2.0</v>
      </c>
      <c r="C23" s="1">
        <v>3.0</v>
      </c>
      <c r="D23" s="1">
        <v>3.0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116</v>
      </c>
      <c r="B24" s="1" t="s">
        <v>111</v>
      </c>
      <c r="C24" s="1" t="s">
        <v>112</v>
      </c>
      <c r="D24" s="1" t="s">
        <v>113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117</v>
      </c>
      <c r="B25" s="1" t="s">
        <v>111</v>
      </c>
      <c r="C25" s="1" t="s">
        <v>112</v>
      </c>
      <c r="D25" s="1" t="s">
        <v>113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118</v>
      </c>
      <c r="B26" s="1">
        <v>2.0</v>
      </c>
      <c r="C26" s="1">
        <v>3.0</v>
      </c>
      <c r="D26" s="1">
        <v>3.0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119</v>
      </c>
      <c r="B27" s="1" t="s">
        <v>120</v>
      </c>
      <c r="C27" s="1" t="s">
        <v>121</v>
      </c>
      <c r="D27" s="1" t="s">
        <v>122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123</v>
      </c>
      <c r="B28" s="1" t="s">
        <v>120</v>
      </c>
      <c r="C28" s="1" t="s">
        <v>121</v>
      </c>
      <c r="D28" s="1" t="s">
        <v>122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124</v>
      </c>
      <c r="B30" s="1">
        <v>-11.0</v>
      </c>
      <c r="C30" s="1">
        <v>-28.0</v>
      </c>
      <c r="D30" s="1">
        <v>-37.0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125</v>
      </c>
      <c r="B31" s="1">
        <v>-12.0</v>
      </c>
      <c r="C31" s="1">
        <v>-29.0</v>
      </c>
      <c r="D31" s="1">
        <v>-37.0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126</v>
      </c>
      <c r="B32" s="1">
        <v>-12.0</v>
      </c>
      <c r="C32" s="1">
        <v>-29.0</v>
      </c>
      <c r="D32" s="1">
        <v>-37.0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127</v>
      </c>
      <c r="B33" s="1">
        <v>0.0</v>
      </c>
      <c r="C33" s="1">
        <v>-28.0</v>
      </c>
      <c r="D33" s="1">
        <v>-37.0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128</v>
      </c>
      <c r="B34" s="1">
        <v>-5.0</v>
      </c>
      <c r="C34" s="1">
        <v>-17.0</v>
      </c>
      <c r="D34" s="1">
        <v>-22.0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129</v>
      </c>
      <c r="B35" s="1">
        <v>0.0</v>
      </c>
      <c r="C35" s="1">
        <v>0.0</v>
      </c>
      <c r="D35" s="1">
        <v>1.0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131</v>
      </c>
      <c r="B37" s="1">
        <v>3.0</v>
      </c>
      <c r="C37" s="1">
        <v>5.0</v>
      </c>
      <c r="D37" s="1">
        <v>7.0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132</v>
      </c>
      <c r="B38" s="1">
        <v>8.0</v>
      </c>
      <c r="C38" s="1">
        <v>23.0</v>
      </c>
      <c r="D38" s="1">
        <v>30.0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133</v>
      </c>
      <c r="B39" s="1">
        <v>0.0</v>
      </c>
      <c r="C39" s="1">
        <v>30.0</v>
      </c>
      <c r="D39" s="1">
        <v>32.0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134</v>
      </c>
      <c r="B40" s="1">
        <v>0.0</v>
      </c>
      <c r="C40" s="1">
        <v>0.0</v>
      </c>
      <c r="D40" s="1">
        <v>35.0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135</v>
      </c>
      <c r="B41" s="1">
        <v>0.0</v>
      </c>
      <c r="C41" s="1">
        <v>0.0</v>
      </c>
      <c r="D41" s="1">
        <v>-3.0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136</v>
      </c>
      <c r="B42" s="1">
        <v>18.0</v>
      </c>
      <c r="C42" s="1">
        <v>1.0</v>
      </c>
      <c r="D42" s="1">
        <v>2.0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137</v>
      </c>
      <c r="B43" s="1">
        <v>4.0</v>
      </c>
      <c r="C43" s="1">
        <v>23.0</v>
      </c>
      <c r="D43" s="1">
        <v>72.0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138</v>
      </c>
      <c r="B44" s="1">
        <v>22.0</v>
      </c>
      <c r="C44" s="1">
        <v>1.0</v>
      </c>
      <c r="D44" s="1">
        <v>2.0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0.0</v>
      </c>
      <c r="C3" s="1" t="s">
        <v>141</v>
      </c>
      <c r="D3" s="1" t="s">
        <v>142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0.0</v>
      </c>
      <c r="C4" s="1" t="s">
        <v>144</v>
      </c>
      <c r="D4" s="1" t="s">
        <v>145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0.0</v>
      </c>
      <c r="C5" s="1" t="s">
        <v>147</v>
      </c>
      <c r="D5" s="1" t="s">
        <v>148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149</v>
      </c>
      <c r="B6" s="1">
        <v>0.0</v>
      </c>
      <c r="C6" s="1" t="s">
        <v>150</v>
      </c>
      <c r="D6" s="1" t="s">
        <v>151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100.0</v>
      </c>
      <c r="C8" s="1">
        <v>0.0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0.0</v>
      </c>
      <c r="C9" s="1">
        <v>0.0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0.0</v>
      </c>
      <c r="C10" s="1">
        <v>0.0</v>
      </c>
      <c r="D10" s="1">
        <v>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0.0</v>
      </c>
      <c r="C11" s="1">
        <v>0.0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0.0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0.0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0.0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0.0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0.0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 t="s">
        <v>164</v>
      </c>
      <c r="C18" s="1" t="s">
        <v>165</v>
      </c>
      <c r="D18" s="1" t="s">
        <v>166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167</v>
      </c>
      <c r="B19" s="1" t="s">
        <v>168</v>
      </c>
      <c r="C19" s="1" t="s">
        <v>169</v>
      </c>
      <c r="D19" s="1" t="s">
        <v>170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171</v>
      </c>
      <c r="B20" s="1" t="s">
        <v>172</v>
      </c>
      <c r="C20" s="1" t="s">
        <v>173</v>
      </c>
      <c r="D20" s="1" t="s">
        <v>174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176</v>
      </c>
      <c r="B22" s="1">
        <v>0.0</v>
      </c>
      <c r="C22" s="1" t="s">
        <v>177</v>
      </c>
      <c r="D22" s="1" t="s">
        <v>178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179</v>
      </c>
      <c r="B23" s="1">
        <v>0.0</v>
      </c>
      <c r="C23" s="1" t="s">
        <v>180</v>
      </c>
      <c r="D23" s="1" t="s">
        <v>181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182</v>
      </c>
      <c r="B24" s="1">
        <v>0.0</v>
      </c>
      <c r="C24" s="1" t="s">
        <v>183</v>
      </c>
      <c r="D24" s="1" t="s">
        <v>184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185</v>
      </c>
      <c r="B25" s="1">
        <v>0.0</v>
      </c>
      <c r="C25" s="1" t="s">
        <v>186</v>
      </c>
      <c r="D25" s="1" t="s">
        <v>187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188</v>
      </c>
      <c r="B26" s="1" t="s">
        <v>189</v>
      </c>
      <c r="C26" s="1" t="s">
        <v>190</v>
      </c>
      <c r="D26" s="1" t="s">
        <v>191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192</v>
      </c>
      <c r="B27" s="1">
        <v>0.0</v>
      </c>
      <c r="C27" s="1">
        <v>0.0</v>
      </c>
      <c r="D27" s="1" t="s">
        <v>193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194</v>
      </c>
      <c r="B28" s="1">
        <v>0.0</v>
      </c>
      <c r="C28" s="1">
        <v>0.0</v>
      </c>
      <c r="D28" s="1" t="s">
        <v>195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196</v>
      </c>
      <c r="B29" s="1">
        <v>0.0</v>
      </c>
      <c r="C29" s="1">
        <v>0.0</v>
      </c>
      <c r="D29" s="1" t="s">
        <v>197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198</v>
      </c>
      <c r="B30" s="1">
        <v>0.0</v>
      </c>
      <c r="C30" s="1" t="s">
        <v>199</v>
      </c>
      <c r="D30" s="1" t="s">
        <v>200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201</v>
      </c>
      <c r="B31" s="1" t="s">
        <v>202</v>
      </c>
      <c r="C31" s="1" t="s">
        <v>203</v>
      </c>
      <c r="D31" s="1" t="s">
        <v>204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205</v>
      </c>
      <c r="B32" s="1">
        <v>0.0</v>
      </c>
      <c r="C32" s="1" t="s">
        <v>206</v>
      </c>
      <c r="D32" s="1" t="s">
        <v>200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207</v>
      </c>
      <c r="B33" s="1" t="s">
        <v>208</v>
      </c>
      <c r="C33" s="1" t="s">
        <v>209</v>
      </c>
      <c r="D33" s="1" t="s">
        <v>210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212</v>
      </c>
      <c r="B35" s="1">
        <v>0.0</v>
      </c>
      <c r="C35" s="1" t="s">
        <v>213</v>
      </c>
      <c r="D35" s="1" t="s">
        <v>214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215</v>
      </c>
      <c r="B36" s="1">
        <v>0.0</v>
      </c>
      <c r="C36" s="1" t="s">
        <v>216</v>
      </c>
      <c r="D36" s="1" t="s">
        <v>217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218</v>
      </c>
      <c r="B37" s="1">
        <v>0.0</v>
      </c>
      <c r="C37" s="1" t="s">
        <v>216</v>
      </c>
      <c r="D37" s="1" t="s">
        <v>217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219</v>
      </c>
      <c r="B38" s="1">
        <v>0.0</v>
      </c>
      <c r="C38" s="1" t="s">
        <v>220</v>
      </c>
      <c r="D38" s="1" t="s">
        <v>221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222</v>
      </c>
      <c r="B39" s="1">
        <v>0.0</v>
      </c>
      <c r="C39" s="1" t="s">
        <v>220</v>
      </c>
      <c r="D39" s="1" t="s">
        <v>221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223</v>
      </c>
      <c r="B40" s="1">
        <v>0.0</v>
      </c>
      <c r="C40" s="1" t="s">
        <v>220</v>
      </c>
      <c r="D40" s="1" t="s">
        <v>221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224</v>
      </c>
      <c r="B41" s="1">
        <v>0.0</v>
      </c>
      <c r="C41" s="1" t="s">
        <v>225</v>
      </c>
      <c r="D41" s="1" t="s">
        <v>226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227</v>
      </c>
      <c r="B42" s="1">
        <v>0.0</v>
      </c>
      <c r="C42" s="1" t="s">
        <v>228</v>
      </c>
      <c r="D42" s="1" t="s">
        <v>229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230</v>
      </c>
      <c r="B43" s="1">
        <v>0.0</v>
      </c>
      <c r="C43" s="1" t="s">
        <v>231</v>
      </c>
      <c r="D43" s="1" t="s">
        <v>232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233</v>
      </c>
      <c r="B44" s="1">
        <v>0.0</v>
      </c>
      <c r="C44" s="1" t="s">
        <v>234</v>
      </c>
      <c r="D44" s="1" t="s">
        <v>235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236</v>
      </c>
      <c r="B45" s="1">
        <v>0.0</v>
      </c>
      <c r="C45" s="1" t="s">
        <v>234</v>
      </c>
      <c r="D45" s="1" t="s">
        <v>235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237</v>
      </c>
      <c r="B46" s="1">
        <v>0.0</v>
      </c>
      <c r="C46" s="1" t="s">
        <v>238</v>
      </c>
      <c r="D46" s="1" t="s">
        <v>239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240</v>
      </c>
      <c r="B47" s="1">
        <v>0.0</v>
      </c>
      <c r="C47" s="1" t="s">
        <v>241</v>
      </c>
      <c r="D47" s="1" t="s">
        <v>242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243</v>
      </c>
      <c r="B48" s="1">
        <v>0.0</v>
      </c>
      <c r="C48" s="1">
        <v>0.0</v>
      </c>
      <c r="D48" s="1" t="s">
        <v>244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245</v>
      </c>
      <c r="B49" s="1">
        <v>0.0</v>
      </c>
      <c r="C49" s="1">
        <v>0.0</v>
      </c>
      <c r="D49" s="1" t="s">
        <v>246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247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248</v>
      </c>
      <c r="B51" s="1">
        <v>0.0</v>
      </c>
      <c r="C51" s="1">
        <v>0.0</v>
      </c>
      <c r="D51" s="1" t="s">
        <v>249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250</v>
      </c>
      <c r="B52" s="1">
        <v>0.0</v>
      </c>
      <c r="C52" s="1">
        <v>0.0</v>
      </c>
      <c r="D52" s="1" t="s">
        <v>251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252</v>
      </c>
      <c r="B53" s="1">
        <v>0.0</v>
      </c>
      <c r="C53" s="1">
        <v>0.0</v>
      </c>
      <c r="D53" s="1" t="s">
        <v>251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253</v>
      </c>
      <c r="B54" s="1">
        <v>0.0</v>
      </c>
      <c r="C54" s="1">
        <v>0.0</v>
      </c>
      <c r="D54" s="1" t="s">
        <v>254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255</v>
      </c>
      <c r="B55" s="1">
        <v>0.0</v>
      </c>
      <c r="C55" s="1">
        <v>0.0</v>
      </c>
      <c r="D55" s="1" t="s">
        <v>254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256</v>
      </c>
      <c r="B56" s="1">
        <v>0.0</v>
      </c>
      <c r="C56" s="1">
        <v>0.0</v>
      </c>
      <c r="D56" s="1" t="s">
        <v>254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257</v>
      </c>
      <c r="B57" s="1">
        <v>0.0</v>
      </c>
      <c r="C57" s="1">
        <v>0.0</v>
      </c>
      <c r="D57" s="1" t="s">
        <v>258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259</v>
      </c>
      <c r="B58" s="1">
        <v>0.0</v>
      </c>
      <c r="C58" s="1">
        <v>0.0</v>
      </c>
      <c r="D58" s="1" t="s">
        <v>260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261</v>
      </c>
      <c r="B59" s="1">
        <v>0.0</v>
      </c>
      <c r="C59" s="1">
        <v>0.0</v>
      </c>
      <c r="D59" s="1" t="s">
        <v>262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263</v>
      </c>
      <c r="B60" s="1">
        <v>0.0</v>
      </c>
      <c r="C60" s="1">
        <v>0.0</v>
      </c>
      <c r="D60" s="1" t="s">
        <v>264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265</v>
      </c>
      <c r="B61" s="1">
        <v>0.0</v>
      </c>
      <c r="C61" s="1">
        <v>0.0</v>
      </c>
      <c r="D61" s="1" t="s">
        <v>264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266</v>
      </c>
      <c r="B62" s="1">
        <v>0.0</v>
      </c>
      <c r="C62" s="1">
        <v>0.0</v>
      </c>
      <c r="D62" s="1" t="s">
        <v>267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268</v>
      </c>
      <c r="B63" s="1">
        <v>0.0</v>
      </c>
      <c r="C63" s="1">
        <v>0.0</v>
      </c>
      <c r="D63" s="1" t="s">
        <v>269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270</v>
      </c>
      <c r="C1" s="1" t="s">
        <v>271</v>
      </c>
      <c r="D1" s="1" t="s">
        <v>272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273</v>
      </c>
      <c r="B2" s="1" t="s">
        <v>274</v>
      </c>
      <c r="C2" s="1" t="s">
        <v>274</v>
      </c>
      <c r="D2" s="1" t="s">
        <v>275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276</v>
      </c>
      <c r="B3" s="1" t="s">
        <v>275</v>
      </c>
      <c r="C3" s="1" t="s">
        <v>277</v>
      </c>
      <c r="D3" s="1" t="s">
        <v>275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278</v>
      </c>
      <c r="B4" s="1" t="s">
        <v>279</v>
      </c>
      <c r="C4" s="1" t="s">
        <v>280</v>
      </c>
      <c r="D4" s="1" t="s">
        <v>274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276</v>
      </c>
      <c r="B5" s="1" t="s">
        <v>275</v>
      </c>
      <c r="C5" s="1" t="s">
        <v>281</v>
      </c>
      <c r="D5" s="1" t="s">
        <v>282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283</v>
      </c>
      <c r="B6" s="1" t="s">
        <v>284</v>
      </c>
      <c r="C6" s="1" t="s">
        <v>285</v>
      </c>
      <c r="D6" s="1" t="s">
        <v>286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287</v>
      </c>
      <c r="B7" s="1" t="s">
        <v>275</v>
      </c>
      <c r="C7" s="1" t="s">
        <v>275</v>
      </c>
      <c r="D7" s="1" t="s">
        <v>275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288</v>
      </c>
      <c r="B8" s="1" t="s">
        <v>289</v>
      </c>
      <c r="C8" s="1" t="s">
        <v>290</v>
      </c>
      <c r="D8" s="1" t="s">
        <v>291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292</v>
      </c>
      <c r="B9" s="1" t="s">
        <v>275</v>
      </c>
      <c r="C9" s="1" t="s">
        <v>275</v>
      </c>
      <c r="D9" s="1" t="s">
        <v>275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293</v>
      </c>
      <c r="B10" s="1" t="s">
        <v>275</v>
      </c>
      <c r="C10" s="1" t="s">
        <v>275</v>
      </c>
      <c r="D10" s="1" t="s">
        <v>275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294</v>
      </c>
      <c r="B11" s="1" t="s">
        <v>275</v>
      </c>
      <c r="C11" s="1" t="s">
        <v>275</v>
      </c>
      <c r="D11" s="1" t="s">
        <v>275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295</v>
      </c>
      <c r="B12" s="1" t="s">
        <v>296</v>
      </c>
      <c r="C12" s="1" t="s">
        <v>297</v>
      </c>
      <c r="D12" s="1" t="s">
        <v>298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299</v>
      </c>
      <c r="B13" s="1" t="s">
        <v>300</v>
      </c>
      <c r="C13" s="1" t="s">
        <v>301</v>
      </c>
      <c r="D13" s="1" t="s">
        <v>302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303</v>
      </c>
      <c r="B14" s="1" t="s">
        <v>304</v>
      </c>
      <c r="C14" s="1" t="s">
        <v>305</v>
      </c>
      <c r="D14" s="1" t="s">
        <v>306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307</v>
      </c>
      <c r="B15" s="1" t="s">
        <v>275</v>
      </c>
      <c r="C15" s="1" t="s">
        <v>275</v>
      </c>
      <c r="D15" s="1" t="s">
        <v>275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308</v>
      </c>
      <c r="B16" s="1" t="s">
        <v>275</v>
      </c>
      <c r="C16" s="1" t="s">
        <v>275</v>
      </c>
      <c r="D16" s="1" t="s">
        <v>275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309</v>
      </c>
      <c r="B17" s="1" t="s">
        <v>310</v>
      </c>
      <c r="C17" s="1" t="s">
        <v>311</v>
      </c>
      <c r="D17" s="1" t="s">
        <v>312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313</v>
      </c>
      <c r="B18" s="1" t="s">
        <v>275</v>
      </c>
      <c r="C18" s="1" t="s">
        <v>275</v>
      </c>
      <c r="D18" s="1" t="s">
        <v>275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314</v>
      </c>
      <c r="B19" s="1" t="s">
        <v>275</v>
      </c>
      <c r="C19" s="1" t="s">
        <v>275</v>
      </c>
      <c r="D19" s="1" t="s">
        <v>275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</v>
      </c>
      <c r="B20" s="1" t="s">
        <v>275</v>
      </c>
      <c r="C20" s="1" t="s">
        <v>275</v>
      </c>
      <c r="D20" s="1" t="s">
        <v>275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315</v>
      </c>
      <c r="B21" s="1" t="s">
        <v>316</v>
      </c>
      <c r="C21" s="1" t="s">
        <v>317</v>
      </c>
      <c r="D21" s="1" t="s">
        <v>318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319</v>
      </c>
      <c r="B22" s="1" t="s">
        <v>320</v>
      </c>
      <c r="C22" s="1" t="s">
        <v>321</v>
      </c>
      <c r="D22" s="1" t="s">
        <v>322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323</v>
      </c>
      <c r="B23" s="1" t="s">
        <v>324</v>
      </c>
      <c r="C23" s="1" t="s">
        <v>325</v>
      </c>
      <c r="D23" s="1" t="s">
        <v>275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326</v>
      </c>
      <c r="B24" s="1" t="s">
        <v>327</v>
      </c>
      <c r="C24" s="1" t="s">
        <v>327</v>
      </c>
      <c r="D24" s="1" t="s">
        <v>327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328</v>
      </c>
      <c r="B25" s="1" t="s">
        <v>329</v>
      </c>
      <c r="C25" s="1" t="s">
        <v>329</v>
      </c>
      <c r="D25" s="1" t="s">
        <v>275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330</v>
      </c>
      <c r="B26" s="1" t="s">
        <v>275</v>
      </c>
      <c r="C26" s="1" t="s">
        <v>275</v>
      </c>
      <c r="D26" s="1" t="s">
        <v>275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331</v>
      </c>
      <c r="B2" s="1" t="s">
        <v>332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333</v>
      </c>
      <c r="B3" s="1" t="s">
        <v>334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335</v>
      </c>
      <c r="B4" s="1" t="s">
        <v>336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337</v>
      </c>
      <c r="B5" s="1" t="s">
        <v>338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339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340</v>
      </c>
      <c r="B7" s="1" t="s">
        <v>341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342</v>
      </c>
      <c r="B8" s="4" t="s">
        <v>343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344</v>
      </c>
      <c r="B9" s="1" t="s">
        <v>345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346</v>
      </c>
      <c r="B10" s="1" t="s">
        <v>347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348</v>
      </c>
      <c r="B11" s="1" t="s">
        <v>345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349</v>
      </c>
      <c r="B12" s="1" t="s">
        <v>350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351</v>
      </c>
      <c r="B13" s="1" t="s">
        <v>352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353</v>
      </c>
      <c r="B14" s="1" t="s">
        <v>350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354</v>
      </c>
      <c r="B15" s="1" t="s">
        <v>355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356</v>
      </c>
      <c r="B16" s="1" t="s">
        <v>357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358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359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360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361</v>
      </c>
      <c r="B20" s="1">
        <v>4.41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362</v>
      </c>
      <c r="B21" s="1">
        <v>4.32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363</v>
      </c>
      <c r="B22" s="1">
        <v>4.1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364</v>
      </c>
      <c r="B23" s="1">
        <v>4.455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365</v>
      </c>
      <c r="B24" s="1">
        <v>4.41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366</v>
      </c>
      <c r="B25" s="1">
        <v>4.32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367</v>
      </c>
      <c r="B26" s="1">
        <v>4.1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368</v>
      </c>
      <c r="B27" s="1">
        <v>4.455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369</v>
      </c>
      <c r="B28" s="1">
        <v>-1.5156795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370</v>
      </c>
      <c r="B29" s="1">
        <v>283044.0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371</v>
      </c>
      <c r="B30" s="1">
        <v>283044.0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372</v>
      </c>
      <c r="B31" s="1">
        <v>745842.0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373</v>
      </c>
      <c r="B32" s="1">
        <v>219580.0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374</v>
      </c>
      <c r="B33" s="1">
        <v>219580.0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375</v>
      </c>
      <c r="B34" s="1">
        <v>4.1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376</v>
      </c>
      <c r="B35" s="1">
        <v>4.38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377</v>
      </c>
      <c r="B36" s="1">
        <v>800.0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378</v>
      </c>
      <c r="B37" s="1">
        <v>800.0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379</v>
      </c>
      <c r="B38" s="1">
        <v>1.17320368E8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380</v>
      </c>
      <c r="B39" s="1">
        <v>3.56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381</v>
      </c>
      <c r="B40" s="1">
        <v>24.0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382</v>
      </c>
      <c r="B41" s="1">
        <v>4.1606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383</v>
      </c>
      <c r="B42" s="1">
        <v>10.4577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384</v>
      </c>
      <c r="B43" s="1" t="s">
        <v>385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386</v>
      </c>
      <c r="B44" s="1">
        <v>-4.800012E7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387</v>
      </c>
      <c r="B45" s="1">
        <v>1.9396734E7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388</v>
      </c>
      <c r="B46" s="1">
        <v>2.69702E7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389</v>
      </c>
      <c r="B47" s="1">
        <v>4071061.0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390</v>
      </c>
      <c r="B48" s="1">
        <v>4661129.0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391</v>
      </c>
      <c r="B49" s="1">
        <v>1.7316288E9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392</v>
      </c>
      <c r="B50" s="1">
        <v>1.734048E9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393</v>
      </c>
      <c r="B51" s="1">
        <v>0.1509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394</v>
      </c>
      <c r="B52" s="1">
        <v>0.07509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395</v>
      </c>
      <c r="B53" s="1">
        <v>0.91299003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396</v>
      </c>
      <c r="B54" s="1">
        <v>11.58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397</v>
      </c>
      <c r="B55" s="1">
        <v>0.1916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398</v>
      </c>
      <c r="B56" s="1">
        <v>2.69702E7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399</v>
      </c>
      <c r="B57" s="1">
        <v>6.12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400</v>
      </c>
      <c r="B58" s="1">
        <v>0.7107843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401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402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403</v>
      </c>
      <c r="B61" s="1">
        <v>1.7276544E9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404</v>
      </c>
      <c r="B62" s="1">
        <v>-5.7447E7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405</v>
      </c>
      <c r="B63" s="1">
        <v>-2.38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406</v>
      </c>
      <c r="B64" s="1">
        <v>-2.87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407</v>
      </c>
      <c r="B65" s="1">
        <v>0.763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408</v>
      </c>
      <c r="B66" s="1">
        <v>-0.78695655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409</v>
      </c>
      <c r="B67" s="1">
        <v>0.23713636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410</v>
      </c>
      <c r="B68" s="1" t="s">
        <v>411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412</v>
      </c>
      <c r="B69" s="1" t="s">
        <v>413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414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415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416</v>
      </c>
      <c r="B72" s="1" t="s">
        <v>417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418</v>
      </c>
      <c r="B73" s="1">
        <v>1.7068842E9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419</v>
      </c>
      <c r="B74" s="1" t="s">
        <v>420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421</v>
      </c>
      <c r="B75" s="1" t="s">
        <v>422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423</v>
      </c>
      <c r="B76" s="1" t="s">
        <v>424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425</v>
      </c>
      <c r="B77" s="1" t="s">
        <v>426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427</v>
      </c>
      <c r="B78" s="1">
        <v>-1.8E7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428</v>
      </c>
      <c r="B79" s="1">
        <v>4.35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429</v>
      </c>
      <c r="B80" s="1">
        <v>18.0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430</v>
      </c>
      <c r="B81" s="1">
        <v>4.0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431</v>
      </c>
      <c r="B82" s="1">
        <v>12.72333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432</v>
      </c>
      <c r="B83" s="1">
        <v>13.5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433</v>
      </c>
      <c r="B84" s="1">
        <v>1.28571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434</v>
      </c>
      <c r="B85" s="1" t="s">
        <v>435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436</v>
      </c>
      <c r="B86" s="1">
        <v>6.0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437</v>
      </c>
      <c r="B87" s="1">
        <v>1.81700992E8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438</v>
      </c>
      <c r="B88" s="1">
        <v>6.738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439</v>
      </c>
      <c r="B89" s="1">
        <v>-6.2934E7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440</v>
      </c>
      <c r="B90" s="1">
        <v>1.4772E7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441</v>
      </c>
      <c r="B91" s="1">
        <v>12.965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442</v>
      </c>
      <c r="B92" s="1">
        <v>13.095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443</v>
      </c>
      <c r="B93" s="1">
        <v>8.95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444</v>
      </c>
      <c r="B94" s="1">
        <v>-0.32356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445</v>
      </c>
      <c r="B95" s="1">
        <v>-0.56723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446</v>
      </c>
      <c r="B96" s="1">
        <v>-3.5431E7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447</v>
      </c>
      <c r="B97" s="1">
        <v>-4.5927E7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448</v>
      </c>
      <c r="B98" s="1" t="s">
        <v>385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449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41</v>
      </c>
      <c r="B3" s="1">
        <v>0.0</v>
      </c>
      <c r="C3" s="1">
        <v>-12.0</v>
      </c>
      <c r="D3" s="1">
        <v>-22.0</v>
      </c>
      <c r="E3" s="1">
        <f>IF(D3*FORECAST(E2,B3:D3,B2:D2)&gt;0,FORECAST(E2,B3:D3,B2:D2),D3)*$X$1</f>
        <v>-33.33333333</v>
      </c>
      <c r="F3" s="1">
        <f>IF(E3*FORECAST(F2,B3:E3,B2:E2)&gt;0,FORECAST(F2,B3:E3,B2:E2),E3)*$X$1</f>
        <v>-44.33333333</v>
      </c>
      <c r="G3" s="1">
        <f>IF(F3*FORECAST(G2,B3:F3,B2:F2)&gt;0,FORECAST(G2,B3:F3,B2:F2),F3)*$X$1</f>
        <v>-55.33333333</v>
      </c>
      <c r="H3" s="1">
        <f>IF(G3*FORECAST(H2,B3:G3,B2:G2)&gt;0,FORECAST(H2,B3:G3,B2:G2),G3)*$X$1</f>
        <v>-66.33333333</v>
      </c>
      <c r="I3" s="1">
        <f>IF(H3*FORECAST(I2,B3:H3,B2:H2)&gt;0,FORECAST(I2,B3:H3,B2:H2),H3)*$X$1</f>
        <v>-77.33333333</v>
      </c>
      <c r="J3" s="1">
        <f>IF(I3*FORECAST(J2,B3:I3,B2:I2)&gt;0,FORECAST(J2,B3:I3,B2:I2),I3)*$X$1</f>
        <v>-88.33333333</v>
      </c>
      <c r="K3" s="1">
        <f>IF(J3*FORECAST(K2,B3:J3,B2:J2)&gt;0,FORECAST(K2,B3:J3,B2:J2),J3)*$X$1</f>
        <v>-99.33333333</v>
      </c>
      <c r="L3" s="5">
        <f>IF(K3*FORECAST(L2,B3:K3,B2:K2)&gt;0,FORECAST(L2,B3:K3,B2:K2),K3)*$X$1</f>
        <v>-110.3333333</v>
      </c>
      <c r="M3" s="5">
        <f>IF(L3*FORECAST(M2,B3:L3,B2:L2)&gt;0,FORECAST(M2,B3:L3,B2:L2),L3)*$X$1</f>
        <v>-121.3333333</v>
      </c>
      <c r="N3" s="5">
        <f>IF(M3*FORECAST(N2,B3:M3,B2:M2)&gt;0,FORECAST(N2,B3:M3,B2:M2),M3)*$X$1</f>
        <v>-132.3333333</v>
      </c>
      <c r="O3" s="5">
        <f>IF(N3*FORECAST(O2,B3:N3,B2:N2)&gt;0,FORECAST(O2,B3:N3,B2:N2),N3)*$X$1</f>
        <v>-143.3333333</v>
      </c>
      <c r="P3" s="5">
        <f>IF(O3*FORECAST(P2,B3:O3,B2:O2)&gt;0,FORECAST(P2,B3:O3,B2:O2),O3)*$X$1</f>
        <v>-154.3333333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85</v>
      </c>
      <c r="B4" s="1">
        <v>-25.0</v>
      </c>
      <c r="C4" s="1">
        <v>-38.0</v>
      </c>
      <c r="D4" s="1">
        <v>-72.0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450</v>
      </c>
      <c r="B5" s="1">
        <v>2.0</v>
      </c>
      <c r="C5" s="1">
        <v>3.0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451</v>
      </c>
      <c r="L7" s="1">
        <f>IF(P3*FORECAST(P2,B3:P3,B2:P2)&gt;0,FORECAST(P2,B3:P3,B2:P2),O3)*$X$1 * (1+0.02)/(0.0789-0.02)</f>
        <v>-2672.665535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452</v>
      </c>
      <c r="L8" s="6">
        <f t="array" ref="L8">NPV(0.0789,F3:P3)</f>
        <v>-653.6729096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453</v>
      </c>
      <c r="L9" s="6">
        <f t="array" ref="L9">NPV(0.0789,F16:P16)</f>
        <v>-1159.181628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454</v>
      </c>
      <c r="L10" s="6">
        <f>L8 + L9</f>
        <v>-1812.854537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87</v>
      </c>
      <c r="L11" s="1">
        <v>-72.0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455</v>
      </c>
      <c r="L12" s="6">
        <f>L10 - L11</f>
        <v>-1740.854537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456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-580.2848457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-2672.665535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-9.0</v>
      </c>
      <c r="C3" s="1">
        <v>-27.0</v>
      </c>
      <c r="D3" s="1">
        <v>-36.0</v>
      </c>
      <c r="E3" s="1">
        <f>IF(D3*FORECAST(E2,B3:D3,B2:D2)&gt;0,FORECAST(E2,B3:D3,B2:D2),D3)*$X$1</f>
        <v>-51</v>
      </c>
      <c r="F3" s="1">
        <f>IF(E3*FORECAST(F2,B3:E3,B2:E2)&gt;0,FORECAST(F2,B3:E3,B2:E2),E3)*$X$1</f>
        <v>-64.5</v>
      </c>
      <c r="G3" s="1">
        <f>IF(F3*FORECAST(G2,B3:F3,B2:F2)&gt;0,FORECAST(G2,B3:F3,B2:F2),F3)*$X$1</f>
        <v>-78</v>
      </c>
      <c r="H3" s="1">
        <f>IF(G3*FORECAST(H2,B3:G3,B2:G2)&gt;0,FORECAST(H2,B3:G3,B2:G2),G3)*$X$1</f>
        <v>-91.5</v>
      </c>
      <c r="I3" s="1">
        <f>IF(H3*FORECAST(I2,B3:H3,B2:H2)&gt;0,FORECAST(I2,B3:H3,B2:H2),H3)*$X$1</f>
        <v>-105</v>
      </c>
      <c r="J3" s="1">
        <f>IF(I3*FORECAST(J2,B3:I3,B2:I2)&gt;0,FORECAST(J2,B3:I3,B2:I2),I3)*$X$1</f>
        <v>-118.5</v>
      </c>
      <c r="K3" s="1">
        <f>IF(J3*FORECAST(K2,B3:J3,B2:J2)&gt;0,FORECAST(K2,B3:J3,B2:J2),J3)*$X$1</f>
        <v>-132</v>
      </c>
      <c r="L3" s="5">
        <f>IF(K3*FORECAST(L2,B3:K3,B2:K2)&gt;0,FORECAST(L2,B3:K3,B2:K2),K3)*$X$1</f>
        <v>-145.5</v>
      </c>
      <c r="M3" s="5">
        <f>IF(L3*FORECAST(M2,B3:L3,B2:L2)&gt;0,FORECAST(M2,B3:L3,B2:L2),L3)*$X$1</f>
        <v>-159</v>
      </c>
      <c r="N3" s="5">
        <f>IF(M3*FORECAST(N2,B3:M3,B2:M2)&gt;0,FORECAST(N2,B3:M3,B2:M2),M3)*$X$1</f>
        <v>-172.5</v>
      </c>
      <c r="O3" s="5">
        <f>IF(N3*FORECAST(O2,B3:N3,B2:N2)&gt;0,FORECAST(O2,B3:N3,B2:N2),N3)*$X$1</f>
        <v>-186</v>
      </c>
      <c r="P3" s="5">
        <f>IF(O3*FORECAST(P2,B3:O3,B2:O2)&gt;0,FORECAST(P2,B3:O3,B2:O2),O3)*$X$1</f>
        <v>-199.5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85</v>
      </c>
      <c r="B4" s="1">
        <v>-25.0</v>
      </c>
      <c r="C4" s="1">
        <v>-38.0</v>
      </c>
      <c r="D4" s="1">
        <v>-72.0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450</v>
      </c>
      <c r="B5" s="1">
        <v>2.0</v>
      </c>
      <c r="C5" s="1">
        <v>3.0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451</v>
      </c>
      <c r="L7" s="1">
        <f>IF(P3*FORECAST(P2,B3:P3,B2:P2)&gt;0,FORECAST(P2,B3:P3,B2:P2),O3)*$X$1 * (1+0.02)/(0.0789-0.02)</f>
        <v>-3454.83871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452</v>
      </c>
      <c r="L8" s="6">
        <f t="array" ref="L8">NPV(0.0789,F3:P3)</f>
        <v>-874.6595977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453</v>
      </c>
      <c r="L9" s="6">
        <f t="array" ref="L9">NPV(0.0789,F16:P16)</f>
        <v>-1498.423767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454</v>
      </c>
      <c r="L10" s="6">
        <f>L8 + L9</f>
        <v>-2373.083365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87</v>
      </c>
      <c r="L11" s="1">
        <v>-72.0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455</v>
      </c>
      <c r="L12" s="6">
        <f>L10 - L11</f>
        <v>-2301.083365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456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-767.0277883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-3454.83871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