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<sst xmlns="http://schemas.openxmlformats.org/spreadsheetml/2006/main" count="723" uniqueCount="596">
  <si>
    <t>ticker</t>
  </si>
  <si>
    <t>ALUR</t>
  </si>
  <si>
    <t>nombre</t>
  </si>
  <si>
    <t>ALLURION TECHNOLOGIES INC</t>
  </si>
  <si>
    <t>empresa</t>
  </si>
  <si>
    <t>Software</t>
  </si>
  <si>
    <t>Open</t>
  </si>
  <si>
    <t>Target Price</t>
  </si>
  <si>
    <t>Upside</t>
  </si>
  <si>
    <t>-35174.53%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</si>
  <si>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</si>
  <si>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</si>
  <si>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</si>
  <si>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</si>
  <si>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</si>
  <si>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</si>
  <si>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</si>
  <si>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</si>
  <si>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</si>
  <si>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</si>
  <si>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</si>
  <si>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</si>
  <si>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</si>
  <si>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</si>
  <si>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</si>
  <si>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</si>
  <si>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</si>
  <si>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</si>
  <si>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</si>
  <si>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</si>
  <si>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</si>
  <si>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</si>
  <si>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</si>
  <si>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</si>
  <si>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</si>
  <si>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</si>
  <si>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</si>
  <si>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</si>
  <si>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</si>
  <si>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</si>
  <si>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</si>
  <si>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</si>
  <si>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</si>
  <si>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</si>
  <si>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</si>
  <si>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</si>
  <si>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</si>
  <si>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</si>
  <si>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</si>
  <si>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</si>
  <si>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</si>
  <si>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</si>
  <si>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</si>
  <si>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</si>
  <si>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</si>
  <si>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</si>
  <si>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</si>
  <si>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</si>
  <si>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</si>
  <si>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</si>
  <si>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</si>
  <si>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</si>
  <si>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</si>
  <si>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</si>
  <si>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</si>
  <si>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</si>
  <si>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</si>
  <si>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</si>
  <si>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</si>
  <si>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</si>
  <si>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</si>
  <si>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</si>
  <si>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</si>
  <si>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</si>
  <si>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</si>
  <si>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</si>
  <si>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</si>
  <si>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</si>
  <si>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</si>
  <si>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</si>
  <si>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</si>
  <si>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</si>
  <si>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</si>
  <si>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</si>
  <si>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-8.8</t>
  </si>
  <si>
    <t>-11.9</t>
  </si>
  <si>
    <t>-36.95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</si>
  <si>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</si>
  <si>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</si>
  <si>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</si>
  <si>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</si>
  <si>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</si>
  <si>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</si>
  <si>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</si>
  <si>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</si>
  <si>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</si>
  <si>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</si>
  <si>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</si>
  <si>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</si>
  <si>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</si>
  <si>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</si>
  <si>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</si>
  <si>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</si>
  <si>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</si>
  <si>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</si>
  <si>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</si>
  <si>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</si>
  <si>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</si>
  <si>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</si>
  <si>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</si>
  <si>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</si>
  <si>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</si>
  <si>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</si>
  <si>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</si>
  <si>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</si>
  <si>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</si>
  <si>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</si>
  <si>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</si>
  <si>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</si>
  <si>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</si>
  <si>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</si>
  <si>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</si>
  <si>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</si>
  <si>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</si>
  <si>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-33.87</t>
  </si>
  <si>
    <t>-95.45</t>
  </si>
  <si>
    <t>-57.83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</si>
  <si>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</si>
  <si>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</si>
  <si>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</si>
  <si>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</si>
  <si>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</si>
  <si>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</si>
  <si>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-26.04</t>
  </si>
  <si>
    <t>-55.18</t>
  </si>
  <si>
    <t>-24.18</t>
  </si>
  <si>
    <t>Normalized Diluted EPS</t>
  </si>
  <si>
    <t>EBITDA</t>
  </si>
  <si>
    <t>EBITA</t>
  </si>
  <si>
    <t>EBIT</t>
  </si>
  <si>
    <t>EBITDAR</t>
  </si>
  <si>
    <t>Effective Tax Rate - (Ratio)</t>
  </si>
  <si>
    <t>-0.38</t>
  </si>
  <si>
    <t>-0.33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</si>
  <si>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</si>
  <si>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</si>
  <si>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</si>
  <si>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</si>
  <si>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</si>
  <si>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</si>
  <si>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</si>
  <si>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</si>
  <si>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</si>
  <si>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</si>
  <si>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</si>
  <si>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</si>
  <si>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</si>
  <si>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</si>
  <si>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Other (Total)</t>
  </si>
  <si>
    <t>Total Stock-Based Compensation</t>
  </si>
  <si>
    <t>Profitability</t>
  </si>
  <si>
    <t>Return on Assets</t>
  </si>
  <si>
    <t>-44.1</t>
  </si>
  <si>
    <t>-80.31</t>
  </si>
  <si>
    <t>Return on Total Capital</t>
  </si>
  <si>
    <t>-68.75</t>
  </si>
  <si>
    <t>-284.15</t>
  </si>
  <si>
    <t>Return On Equity %</t>
  </si>
  <si>
    <t>274.73</t>
  </si>
  <si>
    <t>156.82</t>
  </si>
  <si>
    <t>Return on Common Equity</t>
  </si>
  <si>
    <t>36.67</t>
  </si>
  <si>
    <t>160.12</t>
  </si>
  <si>
    <t>Margin Analysis</t>
  </si>
  <si>
    <t>Gross Profit Margin %</t>
  </si>
  <si>
    <t>76.33</t>
  </si>
  <si>
    <t>77.61</t>
  </si>
  <si>
    <t>SG&amp;A Margin</t>
  </si>
  <si>
    <t>94.04</t>
  </si>
  <si>
    <t>102.43</t>
  </si>
  <si>
    <t>173.72</t>
  </si>
  <si>
    <t>EBITDA Margin %</t>
  </si>
  <si>
    <t>-30.84</t>
  </si>
  <si>
    <t>-48.46</t>
  </si>
  <si>
    <t>-146.51</t>
  </si>
  <si>
    <t>EBITA Margin %</t>
  </si>
  <si>
    <t>-32.69</t>
  </si>
  <si>
    <t>-49.85</t>
  </si>
  <si>
    <t>-147.9</t>
  </si>
  <si>
    <t>EBIT Margin %</t>
  </si>
  <si>
    <t>Income From Continuing Operations Margin %</t>
  </si>
  <si>
    <t>-32.39</t>
  </si>
  <si>
    <t>-58.78</t>
  </si>
  <si>
    <t>-150.76</t>
  </si>
  <si>
    <t>Net Income Margin %</t>
  </si>
  <si>
    <t>Net Avail. For Common Margin %</t>
  </si>
  <si>
    <t>-35.63</t>
  </si>
  <si>
    <t>-63.31</t>
  </si>
  <si>
    <t>-153.93</t>
  </si>
  <si>
    <t>Normalized Net Income Margin</t>
  </si>
  <si>
    <t>-27.39</t>
  </si>
  <si>
    <t>-36.6</t>
  </si>
  <si>
    <t>-64.37</t>
  </si>
  <si>
    <t>Levered Free Cash Flow Margin</t>
  </si>
  <si>
    <t>-49.79</t>
  </si>
  <si>
    <t>-62.06</t>
  </si>
  <si>
    <t>Unlevered Free Cash Flow Margin</t>
  </si>
  <si>
    <t>-45.48</t>
  </si>
  <si>
    <t>-51.97</t>
  </si>
  <si>
    <t>Asset Turnover</t>
  </si>
  <si>
    <t>1.42</t>
  </si>
  <si>
    <t>0.87</t>
  </si>
  <si>
    <t>Fixed Assets Turnover</t>
  </si>
  <si>
    <t>18.36</t>
  </si>
  <si>
    <t>9.16</t>
  </si>
  <si>
    <t>Receivables Turnover (Average Receivables)</t>
  </si>
  <si>
    <t>3.55</t>
  </si>
  <si>
    <t>2.25</t>
  </si>
  <si>
    <t>Inventory Turnover (Average Inventory)</t>
  </si>
  <si>
    <t>4.1</t>
  </si>
  <si>
    <t>2.39</t>
  </si>
  <si>
    <t>Short Term Liquidity</t>
  </si>
  <si>
    <t>Current Ratio</t>
  </si>
  <si>
    <t>1.18</t>
  </si>
  <si>
    <t>0.57</t>
  </si>
  <si>
    <t>0.99</t>
  </si>
  <si>
    <t>Quick Ratio</t>
  </si>
  <si>
    <t>1.03</t>
  </si>
  <si>
    <t>0.49</t>
  </si>
  <si>
    <t>0.86</t>
  </si>
  <si>
    <t>Operating Cash Flow to Current Liabilities</t>
  </si>
  <si>
    <t>-0.45</t>
  </si>
  <si>
    <t>-0.62</t>
  </si>
  <si>
    <t>-0.98</t>
  </si>
  <si>
    <t>Days Sales Outstanding (Average Receivables)</t>
  </si>
  <si>
    <t>102.82</t>
  </si>
  <si>
    <t>162.27</t>
  </si>
  <si>
    <t>Days Outstanding Inventory (Average Inventory)</t>
  </si>
  <si>
    <t>89.05</t>
  </si>
  <si>
    <t>153.01</t>
  </si>
  <si>
    <t>Average Days Payable Outstanding</t>
  </si>
  <si>
    <t>92.62</t>
  </si>
  <si>
    <t>206.94</t>
  </si>
  <si>
    <t>Cash Conversion Cycle (Average Days)</t>
  </si>
  <si>
    <t>99.26</t>
  </si>
  <si>
    <t>108.34</t>
  </si>
  <si>
    <t>Long Term Solvency</t>
  </si>
  <si>
    <t>Total Debt/Equity</t>
  </si>
  <si>
    <t>540.48</t>
  </si>
  <si>
    <t>-184.23</t>
  </si>
  <si>
    <t>-110.74</t>
  </si>
  <si>
    <t>Total Debt / Total Capital</t>
  </si>
  <si>
    <t>84.39</t>
  </si>
  <si>
    <t>218.73</t>
  </si>
  <si>
    <t>LT Debt/Equity</t>
  </si>
  <si>
    <t>41.41</t>
  </si>
  <si>
    <t>-16.3</t>
  </si>
  <si>
    <t>-54.63</t>
  </si>
  <si>
    <t>Long-Term Debt / Total Capital</t>
  </si>
  <si>
    <t>6.47</t>
  </si>
  <si>
    <t>19.35</t>
  </si>
  <si>
    <t>508.67</t>
  </si>
  <si>
    <t>Total Liabilities / Total Assets</t>
  </si>
  <si>
    <t>87.71</t>
  </si>
  <si>
    <t>162.9</t>
  </si>
  <si>
    <t>198.29</t>
  </si>
  <si>
    <t>EBIT / Interest Expense</t>
  </si>
  <si>
    <t>-3.41</t>
  </si>
  <si>
    <t>-7.23</t>
  </si>
  <si>
    <t>-7.48</t>
  </si>
  <si>
    <t>EBITDA / Interest Expense</t>
  </si>
  <si>
    <t>-3.22</t>
  </si>
  <si>
    <t>-6.78</t>
  </si>
  <si>
    <t>-7.29</t>
  </si>
  <si>
    <t>(EBITDA - Capex) / Interest Expense</t>
  </si>
  <si>
    <t>-3.46</t>
  </si>
  <si>
    <t>-7.13</t>
  </si>
  <si>
    <t>-7.44</t>
  </si>
  <si>
    <t>Total Debt / EBITDA</t>
  </si>
  <si>
    <t>-2.22</t>
  </si>
  <si>
    <t>-1.98</t>
  </si>
  <si>
    <t>-1.01</t>
  </si>
  <si>
    <t>Net Debt / EBITDA</t>
  </si>
  <si>
    <t>-0.03</t>
  </si>
  <si>
    <t>-1.73</t>
  </si>
  <si>
    <t>-0.52</t>
  </si>
  <si>
    <t>Total Debt / (EBITDA - Capex)</t>
  </si>
  <si>
    <t>-2.06</t>
  </si>
  <si>
    <t>-1.89</t>
  </si>
  <si>
    <t>-0.99</t>
  </si>
  <si>
    <t>Net Debt / (EBITDA - Capex)</t>
  </si>
  <si>
    <t>-0.02</t>
  </si>
  <si>
    <t>-1.64</t>
  </si>
  <si>
    <t>-0.51</t>
  </si>
  <si>
    <t>Growth Over Prior Year</t>
  </si>
  <si>
    <t>Total Revenues, 1 Yr. Growth %</t>
  </si>
  <si>
    <t>67.91</t>
  </si>
  <si>
    <t>-16.73</t>
  </si>
  <si>
    <t>Gross Profit, 1 Yr. Growth %</t>
  </si>
  <si>
    <t>73.78</t>
  </si>
  <si>
    <t>-18.19</t>
  </si>
  <si>
    <t>EBITDA, 1 Yr. Growth %</t>
  </si>
  <si>
    <t>163.82</t>
  </si>
  <si>
    <t>151.75</t>
  </si>
  <si>
    <t>EBITA, 1 Yr. Growth %</t>
  </si>
  <si>
    <t>156.06</t>
  </si>
  <si>
    <t>147.04</t>
  </si>
  <si>
    <t>EBIT, 1 Yr. Growth %</t>
  </si>
  <si>
    <t>Earnings From Cont. Operations, 1 Yr. Growth %</t>
  </si>
  <si>
    <t>204.73</t>
  </si>
  <si>
    <t>113.56</t>
  </si>
  <si>
    <t>Net Income, 1 Yr. Growth %</t>
  </si>
  <si>
    <t>Normalized Net Income, 1 Yr. Growth %</t>
  </si>
  <si>
    <t>124.34</t>
  </si>
  <si>
    <t>46.45</t>
  </si>
  <si>
    <t>Diluted EPS Before Extra, 1 Yr. Growth %</t>
  </si>
  <si>
    <t>181.83</t>
  </si>
  <si>
    <t>53.17</t>
  </si>
  <si>
    <t>Accounts Receivable, 1 Yr. Growth %</t>
  </si>
  <si>
    <t>329.54</t>
  </si>
  <si>
    <t>Inventory, 1 Yr. Growth %</t>
  </si>
  <si>
    <t>42.36</t>
  </si>
  <si>
    <t>59.66</t>
  </si>
  <si>
    <t>Net Property, Plant and Equip., 1 Yr. Growth %</t>
  </si>
  <si>
    <t>208.11</t>
  </si>
  <si>
    <t>21.02</t>
  </si>
  <si>
    <t>Total Assets, 1 Yr. Growth %</t>
  </si>
  <si>
    <t>30.54</t>
  </si>
  <si>
    <t>39.6</t>
  </si>
  <si>
    <t>Tangible Book Value, 1 Yr. Growth %</t>
  </si>
  <si>
    <t>40.3</t>
  </si>
  <si>
    <t>118.13</t>
  </si>
  <si>
    <t>Common Equity, 1 Yr. Growth %</t>
  </si>
  <si>
    <t>Cash From Operations, 1 Yr. Growth %</t>
  </si>
  <si>
    <t>227.87</t>
  </si>
  <si>
    <t>36.19</t>
  </si>
  <si>
    <t>Capital Expenditures, 1 Yr. Growth %</t>
  </si>
  <si>
    <t>69.96</t>
  </si>
  <si>
    <t>3.61</t>
  </si>
  <si>
    <t>Levered Free Cash Flow, 1 Yr. Growth %</t>
  </si>
  <si>
    <t>3.79</t>
  </si>
  <si>
    <t>Unlevered Free Cash Flow, 1 Yr. Growth %</t>
  </si>
  <si>
    <t>-4.85</t>
  </si>
  <si>
    <t>Compound Annual Growth Rate Over Two Years</t>
  </si>
  <si>
    <t>Total Revenues, 2 Yr. CAGR %</t>
  </si>
  <si>
    <t>18.24</t>
  </si>
  <si>
    <t>Gross Profit, 2 Yr. CAGR %</t>
  </si>
  <si>
    <t>19.23</t>
  </si>
  <si>
    <t>EBITDA, 2 Yr. CAGR %</t>
  </si>
  <si>
    <t>157.71</t>
  </si>
  <si>
    <t>EBITA, 2 Yr. CAGR %</t>
  </si>
  <si>
    <t>151.51</t>
  </si>
  <si>
    <t>EBIT, 2 Yr. CAGR %</t>
  </si>
  <si>
    <t>Earnings From Cont. Operations, 2 Yr. CAGR %</t>
  </si>
  <si>
    <t>155.11</t>
  </si>
  <si>
    <t>Net Income, 2 Yr. CAGR %</t>
  </si>
  <si>
    <t>Normalized Net Income, 2 Yr. CAGR %</t>
  </si>
  <si>
    <t>81.25</t>
  </si>
  <si>
    <t>Diluted EPS Before Extra, 2 Yr. CAGR %</t>
  </si>
  <si>
    <t>98.18</t>
  </si>
  <si>
    <t>Accounts Receivable, 2 Yr. CAGR %</t>
  </si>
  <si>
    <t>63.19</t>
  </si>
  <si>
    <t>Inventory, 2 Yr. CAGR %</t>
  </si>
  <si>
    <t>50.76</t>
  </si>
  <si>
    <t>Net Property, Plant and Equip., 2 Yr. CAGR %</t>
  </si>
  <si>
    <t>93.1</t>
  </si>
  <si>
    <t>Total Assets, 2 Yr. CAGR %</t>
  </si>
  <si>
    <t>Tangible Book Value, 2 Yr. CAGR %</t>
  </si>
  <si>
    <t>281.74</t>
  </si>
  <si>
    <t>Common Equity, 2 Yr. CAGR %</t>
  </si>
  <si>
    <t>Cash From Operations, 2 Yr. CAGR %</t>
  </si>
  <si>
    <t>111.31</t>
  </si>
  <si>
    <t>Capital Expenditures, 2 Yr. CAGR %</t>
  </si>
  <si>
    <t>32.7</t>
  </si>
  <si>
    <t>2022</t>
  </si>
  <si>
    <t>2023</t>
  </si>
  <si>
    <t>2024</t>
  </si>
  <si>
    <t>2025</t>
  </si>
  <si>
    <t>2026</t>
  </si>
  <si>
    <t>Capitalization
                                    1</t>
  </si>
  <si>
    <t>1,024</t>
  </si>
  <si>
    <t>177.5</t>
  </si>
  <si>
    <t>22.85</t>
  </si>
  <si>
    <t>-</t>
  </si>
  <si>
    <t>Change</t>
  </si>
  <si>
    <t>-82.67%</t>
  </si>
  <si>
    <t>-87.13%</t>
  </si>
  <si>
    <t>0%</t>
  </si>
  <si>
    <t>Enterprise Value (EV)</t>
  </si>
  <si>
    <t>P/E ratio</t>
  </si>
  <si>
    <t>-1.86x</t>
  </si>
  <si>
    <t>-0.56x</t>
  </si>
  <si>
    <t>-2.7x</t>
  </si>
  <si>
    <t>-3.73x</t>
  </si>
  <si>
    <t>PBR</t>
  </si>
  <si>
    <t>PEG</t>
  </si>
  <si>
    <t>0x</t>
  </si>
  <si>
    <t>0.1x</t>
  </si>
  <si>
    <t>Capitalization / Revenue</t>
  </si>
  <si>
    <t>3.32x</t>
  </si>
  <si>
    <t>0.71x</t>
  </si>
  <si>
    <t>0.61x</t>
  </si>
  <si>
    <t>0.47x</t>
  </si>
  <si>
    <t>EV / Revenue</t>
  </si>
  <si>
    <t>EV / EBITDA</t>
  </si>
  <si>
    <t>-0x</t>
  </si>
  <si>
    <t>-0.51x</t>
  </si>
  <si>
    <t>-1.64x</t>
  </si>
  <si>
    <t>8.62x</t>
  </si>
  <si>
    <t>EV / EBIT</t>
  </si>
  <si>
    <t>-0.48x</t>
  </si>
  <si>
    <t>-1.38x</t>
  </si>
  <si>
    <t>-6.85x</t>
  </si>
  <si>
    <t>EV / FCF</t>
  </si>
  <si>
    <t>-0.47x</t>
  </si>
  <si>
    <t>-0.72x</t>
  </si>
  <si>
    <t>FCF Yield</t>
  </si>
  <si>
    <t>-36.9%</t>
  </si>
  <si>
    <t>-215%</t>
  </si>
  <si>
    <t>-139%</t>
  </si>
  <si>
    <t>-194%</t>
  </si>
  <si>
    <t>Dividend per Share
                                    2</t>
  </si>
  <si>
    <t>Rate of return</t>
  </si>
  <si>
    <t>EPS
                                    2</t>
  </si>
  <si>
    <t>-95.39</t>
  </si>
  <si>
    <t>-12.93</t>
  </si>
  <si>
    <t>-2.68</t>
  </si>
  <si>
    <t>-1.94</t>
  </si>
  <si>
    <t>Distribution rate</t>
  </si>
  <si>
    <t>Net sales
                                    1</t>
  </si>
  <si>
    <t>53.47</t>
  </si>
  <si>
    <t>32.07</t>
  </si>
  <si>
    <t>37.28</t>
  </si>
  <si>
    <t>48.9</t>
  </si>
  <si>
    <t>EBITDA
                                    1</t>
  </si>
  <si>
    <t>-78.33</t>
  </si>
  <si>
    <t>-44.8</t>
  </si>
  <si>
    <t>-13.95</t>
  </si>
  <si>
    <t>2.65</t>
  </si>
  <si>
    <t>EBIT
                                    1</t>
  </si>
  <si>
    <t>-79.08</t>
  </si>
  <si>
    <t>-47.5</t>
  </si>
  <si>
    <t>-16.57</t>
  </si>
  <si>
    <t>-3.333</t>
  </si>
  <si>
    <t>Net income
                                    1</t>
  </si>
  <si>
    <t>-37.74</t>
  </si>
  <si>
    <t>-29.4</t>
  </si>
  <si>
    <t>-20.8</t>
  </si>
  <si>
    <t>-15</t>
  </si>
  <si>
    <t>Reference price
                                    2</t>
  </si>
  <si>
    <t>177.760</t>
  </si>
  <si>
    <t>93.500</t>
  </si>
  <si>
    <t>7.240</t>
  </si>
  <si>
    <t>Nbr of stocks (in thousands)</t>
  </si>
  <si>
    <t>5,763</t>
  </si>
  <si>
    <t>1,899</t>
  </si>
  <si>
    <t>3,156</t>
  </si>
  <si>
    <t>Announcement Date</t>
  </si>
  <si>
    <t>7/7/23</t>
  </si>
  <si>
    <t>3/21/24</t>
  </si>
  <si>
    <t>address1</t>
  </si>
  <si>
    <t>11 Huron Drive</t>
  </si>
  <si>
    <t>city</t>
  </si>
  <si>
    <t>Natick</t>
  </si>
  <si>
    <t>state</t>
  </si>
  <si>
    <t>MA</t>
  </si>
  <si>
    <t>zip</t>
  </si>
  <si>
    <t>01760</t>
  </si>
  <si>
    <t>country</t>
  </si>
  <si>
    <t>phone</t>
  </si>
  <si>
    <t>508 647 4000</t>
  </si>
  <si>
    <t>website</t>
  </si>
  <si>
    <t>https://www.allurion.com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</si>
  <si>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</si>
  <si>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</si>
  <si>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</si>
  <si>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</si>
  <si>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</si>
  <si>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</si>
  <si>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</si>
  <si>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</si>
  <si>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</si>
  <si>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</si>
  <si>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</si>
  <si>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Allurion Technologies Inc. focuses on ending obesity with a weight loss platform to treat people who are overweight. Its platform, the Allurion Program, features swallowable and procedure-less intragastric balloon for weight loss (the Allurion Balloon), as well as offers access to AI-powered remote patient monitoring tools, a proprietary behavior change program, secure messaging, and video telehealth that are delivered by the Allurion Virtual Care Suite. Allurion Technologies Inc. is headquartered in Natick, Massachusetts.</t>
  </si>
  <si>
    <t>fullTimeEmployees</t>
  </si>
  <si>
    <t>companyOfficers</t>
  </si>
  <si>
    <t>[{'maxAge': 1, 'name': 'Dr. Shantanu K. Gaur M.D.', 'age': 38, 'title': 'Co-Founder, CEO, President, Principal Financial &amp; Accounting Officer and Director', 'yearBorn': 1986, 'fiscalYear': 2023, 'totalPay': 661226, 'exercisedValue': 0, 'unexercisedValue': 569750}, {'maxAge': 1, 'name': 'Dr. Samuel G. Levy', 'age': 41, 'title': 'Co-Founder', 'yearBorn': 1983, 'fiscalYear': 2023, 'exercisedValue': 0, 'unexercisedValue': 0}, {'maxAge': 1, 'name': 'Dr. Ram  Chuttani M.D.', 'age': 64, 'title': 'MD, Chief Medical Officer &amp; Founding Partner', 'yearBorn': 1960, 'fiscalYear': 2023, 'exercisedValue': 0, 'unexercisedValue': 0}, {'maxAge': 1, 'name': 'Mr. Ojas A. Buch', 'age': 51, 'title': 'Chief Operating Officer', 'yearBorn': 1973, 'fiscalYear': 2023, 'exercisedValue': 0, 'unexercisedValue': 0}, {'maxAge': 1, 'name': 'Mr. Brendan Michael Gibbons J.D.', 'age': 48, 'title': 'Chief Legal Officer &amp; Corporate Secretary', 'yearBorn': 1976, 'fiscalYear': 2023, 'exercisedValue': 0, 'unexercisedValue': 0}, {'maxAge': 1, 'name': 'Mr. Matt  Wright', 'title': 'Vice President of People', 'fiscalYear': 2023, 'exercisedValue': 0, 'unexercisedValue': 0}, {'maxAge': 1, 'name': 'Ms. Joyce  Johnson', 'title': 'Senior Vice President of Regulatory Affairs &amp; Quality Assurance', 'fiscalYear': 2023, 'exercisedValue': 0, 'unexercisedValue': 0}, {'maxAge': 1, 'name': 'Mr. Adrian  Wild', 'title': 'Senior Vice President of International Commercial',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</si>
  <si>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</si>
  <si>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</si>
  <si>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</si>
  <si>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</si>
  <si>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</si>
  <si>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</si>
  <si>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</si>
  <si>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</si>
  <si>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</si>
  <si>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</si>
  <si>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</si>
  <si>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</si>
  <si>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</si>
  <si>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</si>
  <si>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</si>
  <si>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</si>
  <si>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</si>
  <si>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</si>
  <si>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</si>
  <si>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</si>
  <si>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</si>
  <si>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</si>
  <si>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</si>
  <si>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</si>
  <si>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</si>
  <si>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</si>
  <si>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</si>
  <si>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</si>
  <si>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</si>
  <si>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</si>
  <si>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</si>
  <si>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</si>
  <si>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</si>
  <si>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</si>
  <si>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</si>
  <si>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</si>
  <si>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</si>
  <si>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</si>
  <si>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</si>
  <si>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</si>
  <si>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</si>
  <si>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</si>
  <si>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</si>
  <si>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</si>
  <si>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</si>
  <si>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</si>
  <si>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</si>
  <si>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</si>
  <si>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</si>
  <si>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</si>
  <si>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</si>
  <si>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</si>
  <si>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</si>
  <si>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</si>
  <si>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</si>
  <si>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</si>
  <si>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</si>
  <si>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</si>
  <si>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</si>
  <si>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</si>
  <si>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</si>
  <si>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</si>
  <si>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</si>
  <si>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</si>
  <si>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Allurion Technologies, Inc.</t>
  </si>
  <si>
    <t>longName</t>
  </si>
  <si>
    <t>Allurion Technologies Inc.</t>
  </si>
  <si>
    <t>firstTradeDateEpochUtc</t>
  </si>
  <si>
    <t>timeZoneFullName</t>
  </si>
  <si>
    <t>America/New_York</t>
  </si>
  <si>
    <t>timeZoneShortName</t>
  </si>
  <si>
    <t>EST</t>
  </si>
  <si>
    <t>uuid</t>
  </si>
  <si>
    <t>7f28135a-258d-361a-a457-a90dd1042508</t>
  </si>
  <si>
    <t>messageBoardId</t>
  </si>
  <si>
    <t>finmb_140620117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</si>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</sst>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lur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-2651.634099370971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1.0357013E7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-1.007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-0.4900577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-12.0</v>
      </c>
      <c r="C2" s="1">
        <v>-37.0</v>
      </c>
      <c r="D2" s="1">
        <v>-80.0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70.0</v>
      </c>
      <c r="C3" s="1">
        <v>2.0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70.0</v>
      </c>
      <c r="C4" s="1">
        <v>2.0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31.0</v>
      </c>
      <c r="C6" s="1">
        <v>43.0</v>
      </c>
      <c r="D6" s="1">
        <v>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43.0</v>
      </c>
      <c r="D7" s="1">
        <v>12.0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-1.0</v>
      </c>
      <c r="C8" s="1">
        <v>1.0</v>
      </c>
      <c r="D8" s="1">
        <v>-7.0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-70.0</v>
      </c>
      <c r="C9" s="1">
        <v>-22.0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</v>
      </c>
      <c r="C10" s="1">
        <v>-1.0</v>
      </c>
      <c r="D10" s="1">
        <v>-3.0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-48.0</v>
      </c>
      <c r="C11" s="1">
        <v>3.0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6.0</v>
      </c>
      <c r="D12" s="1">
        <v>55.0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-14.0</v>
      </c>
      <c r="C13" s="1">
        <v>-46.0</v>
      </c>
      <c r="D13" s="1">
        <v>-63.0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-91.0</v>
      </c>
      <c r="C14" s="1">
        <v>-1.0</v>
      </c>
      <c r="D14" s="1">
        <v>-1.0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-91.0</v>
      </c>
      <c r="C15" s="1">
        <v>-1.0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48.0</v>
      </c>
      <c r="C16" s="1">
        <v>30.0</v>
      </c>
      <c r="D16" s="1">
        <v>128.0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48.0</v>
      </c>
      <c r="C17" s="1">
        <v>30.0</v>
      </c>
      <c r="D17" s="1">
        <v>128.0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-29.0</v>
      </c>
      <c r="C18" s="1">
        <v>0.0</v>
      </c>
      <c r="D18" s="1">
        <v>-90.0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-29.0</v>
      </c>
      <c r="C19" s="1">
        <v>0.0</v>
      </c>
      <c r="D19" s="1">
        <v>-90.0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52.0</v>
      </c>
      <c r="C20" s="1">
        <v>13.0</v>
      </c>
      <c r="D20" s="1">
        <v>21.0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9.0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-52.0</v>
      </c>
      <c r="C22" s="1">
        <v>-54.0</v>
      </c>
      <c r="D22" s="1">
        <v>58.0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28.0</v>
      </c>
      <c r="C23" s="1">
        <v>30.0</v>
      </c>
      <c r="D23" s="1">
        <v>95.0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13.0</v>
      </c>
      <c r="C24" s="1">
        <v>-17.0</v>
      </c>
      <c r="D24" s="1">
        <v>30.0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1.0</v>
      </c>
      <c r="C26" s="1">
        <v>3.0</v>
      </c>
      <c r="D26" s="1">
        <v>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-31.0</v>
      </c>
      <c r="D27" s="1">
        <v>-33.0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-29.0</v>
      </c>
      <c r="D28" s="1">
        <v>-27.0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10.0</v>
      </c>
      <c r="D29" s="1">
        <v>-13.0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19.0</v>
      </c>
      <c r="C30" s="1">
        <v>30.0</v>
      </c>
      <c r="D30" s="1">
        <v>37.0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25.0</v>
      </c>
      <c r="C3" s="1">
        <v>7.0</v>
      </c>
      <c r="D3" s="1">
        <v>38.0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25.0</v>
      </c>
      <c r="C4" s="1">
        <v>7.0</v>
      </c>
      <c r="D4" s="1">
        <v>38.0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6.0</v>
      </c>
      <c r="C5" s="1">
        <v>29.0</v>
      </c>
      <c r="D5" s="1">
        <v>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6.0</v>
      </c>
      <c r="C6" s="1">
        <v>29.0</v>
      </c>
      <c r="D6" s="1">
        <v>18.0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2.0</v>
      </c>
      <c r="C7" s="1">
        <v>3.0</v>
      </c>
      <c r="D7" s="1">
        <v>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1.0</v>
      </c>
      <c r="C8" s="1">
        <v>2.0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37.0</v>
      </c>
      <c r="C9" s="1">
        <v>43.0</v>
      </c>
      <c r="D9" s="1">
        <v>64.0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3.0</v>
      </c>
      <c r="C10" s="1">
        <v>8.0</v>
      </c>
      <c r="D10" s="1">
        <v>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-1.0</v>
      </c>
      <c r="C11" s="1">
        <v>-2.0</v>
      </c>
      <c r="D11" s="1">
        <v>-3.0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1.0</v>
      </c>
      <c r="C12" s="1">
        <v>5.0</v>
      </c>
      <c r="D12" s="1">
        <v>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0.0</v>
      </c>
      <c r="C13" s="1">
        <v>2.0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31.0</v>
      </c>
      <c r="C14" s="1">
        <v>40.0</v>
      </c>
      <c r="D14" s="1">
        <v>50.0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39.0</v>
      </c>
      <c r="C15" s="1">
        <v>51.0</v>
      </c>
      <c r="D15" s="1">
        <v>71.0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1.0</v>
      </c>
      <c r="C17" s="1">
        <v>5.0</v>
      </c>
      <c r="D17" s="1">
        <v>10.0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5.0</v>
      </c>
      <c r="C18" s="1">
        <v>15.0</v>
      </c>
      <c r="D18" s="1">
        <v>14.0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24.0</v>
      </c>
      <c r="C19" s="1">
        <v>53.0</v>
      </c>
      <c r="D19" s="1">
        <v>38.0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90.0</v>
      </c>
      <c r="D20" s="1">
        <v>90.0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25.0</v>
      </c>
      <c r="C21" s="1">
        <v>4.0</v>
      </c>
      <c r="D21" s="1">
        <v>69.0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31.0</v>
      </c>
      <c r="C22" s="1">
        <v>75.0</v>
      </c>
      <c r="D22" s="1">
        <v>65.0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2.0</v>
      </c>
      <c r="C23" s="1">
        <v>3.0</v>
      </c>
      <c r="D23" s="1">
        <v>36.0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2.0</v>
      </c>
      <c r="D24" s="1">
        <v>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90.0</v>
      </c>
      <c r="C25" s="1">
        <v>2.0</v>
      </c>
      <c r="D25" s="1">
        <v>38.0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34.0</v>
      </c>
      <c r="C26" s="1">
        <v>83.0</v>
      </c>
      <c r="D26" s="1">
        <v>142.0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97.0</v>
      </c>
      <c r="C27" s="1">
        <v>97.0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97.0</v>
      </c>
      <c r="C28" s="1">
        <v>97.0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5.0</v>
      </c>
      <c r="C29" s="1">
        <v>5.0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2.0</v>
      </c>
      <c r="C30" s="1">
        <v>2.0</v>
      </c>
      <c r="D30" s="1">
        <v>143.0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-94.0</v>
      </c>
      <c r="C31" s="1">
        <v>-132.0</v>
      </c>
      <c r="D31" s="1">
        <v>-213.0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0.0</v>
      </c>
      <c r="C32" s="1">
        <v>0.0</v>
      </c>
      <c r="D32" s="1">
        <v>-70.0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-92.0</v>
      </c>
      <c r="C33" s="1">
        <v>-129.0</v>
      </c>
      <c r="D33" s="1">
        <v>-70.0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4.0</v>
      </c>
      <c r="C34" s="1">
        <v>-32.0</v>
      </c>
      <c r="D34" s="1">
        <v>-70.0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39.0</v>
      </c>
      <c r="C35" s="1">
        <v>51.0</v>
      </c>
      <c r="D35" s="1">
        <v>71.0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10.0</v>
      </c>
      <c r="C37" s="1">
        <v>10.0</v>
      </c>
      <c r="D37" s="1">
        <v>1.0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10.0</v>
      </c>
      <c r="C38" s="1">
        <v>10.0</v>
      </c>
      <c r="D38" s="1">
        <v>1.0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 t="s">
        <v>84</v>
      </c>
      <c r="C39" s="1" t="s">
        <v>85</v>
      </c>
      <c r="D39" s="1" t="s">
        <v>86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-92.0</v>
      </c>
      <c r="C40" s="1">
        <v>-129.0</v>
      </c>
      <c r="D40" s="1">
        <v>-70.0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 t="s">
        <v>84</v>
      </c>
      <c r="C41" s="1" t="s">
        <v>85</v>
      </c>
      <c r="D41" s="1" t="s">
        <v>86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26.0</v>
      </c>
      <c r="C42" s="1">
        <v>59.0</v>
      </c>
      <c r="D42" s="1">
        <v>78.0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>
        <v>30.0</v>
      </c>
      <c r="C43" s="1">
        <v>51.0</v>
      </c>
      <c r="D43" s="1">
        <v>40.0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>
        <v>5.0</v>
      </c>
      <c r="C44" s="1">
        <v>8.0</v>
      </c>
      <c r="D44" s="1">
        <v>10.0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5.0</v>
      </c>
      <c r="C45" s="1">
        <v>5.0</v>
      </c>
      <c r="D45" s="1">
        <v>5.0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89.0</v>
      </c>
      <c r="C46" s="1">
        <v>1.0</v>
      </c>
      <c r="D46" s="1">
        <v>1.0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94</v>
      </c>
      <c r="B47" s="1">
        <v>21.0</v>
      </c>
      <c r="C47" s="1">
        <v>21.0</v>
      </c>
      <c r="D47" s="1">
        <v>96.0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95</v>
      </c>
      <c r="B48" s="1">
        <v>1.0</v>
      </c>
      <c r="C48" s="1">
        <v>2.0</v>
      </c>
      <c r="D48" s="1">
        <v>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96</v>
      </c>
      <c r="B49" s="1">
        <v>1.0</v>
      </c>
      <c r="C49" s="1">
        <v>2.0</v>
      </c>
      <c r="D49" s="1">
        <v>3.0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97</v>
      </c>
      <c r="B50" s="1">
        <v>224.0</v>
      </c>
      <c r="C50" s="1">
        <v>256.0</v>
      </c>
      <c r="D50" s="1">
        <v>501.0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98</v>
      </c>
      <c r="B51" s="1">
        <v>3.0</v>
      </c>
      <c r="C51" s="1">
        <v>0.0</v>
      </c>
      <c r="D51" s="1">
        <v>3.0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99</v>
      </c>
      <c r="B52" s="1">
        <v>35.0</v>
      </c>
      <c r="C52" s="1">
        <v>74.0</v>
      </c>
      <c r="D52" s="1">
        <v>12.0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38.0</v>
      </c>
      <c r="C2" s="1">
        <v>64.0</v>
      </c>
      <c r="D2" s="1">
        <v>53.0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38.0</v>
      </c>
      <c r="C3" s="1">
        <v>64.0</v>
      </c>
      <c r="D3" s="1">
        <v>53.0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9.0</v>
      </c>
      <c r="C4" s="1">
        <v>13.0</v>
      </c>
      <c r="D4" s="1">
        <v>11.0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29.0</v>
      </c>
      <c r="C5" s="1">
        <v>50.0</v>
      </c>
      <c r="D5" s="1">
        <v>41.0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35.0</v>
      </c>
      <c r="C6" s="1">
        <v>65.0</v>
      </c>
      <c r="D6" s="1">
        <v>92.0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5.0</v>
      </c>
      <c r="C7" s="1">
        <v>16.0</v>
      </c>
      <c r="D7" s="1">
        <v>27.0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41.0</v>
      </c>
      <c r="C8" s="1">
        <v>82.0</v>
      </c>
      <c r="D8" s="1">
        <v>121.0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-12.0</v>
      </c>
      <c r="C9" s="1">
        <v>-32.0</v>
      </c>
      <c r="D9" s="1">
        <v>-79.0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-3.0</v>
      </c>
      <c r="C10" s="1">
        <v>-4.0</v>
      </c>
      <c r="D10" s="1">
        <v>-10.0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-3.0</v>
      </c>
      <c r="C11" s="1">
        <v>-4.0</v>
      </c>
      <c r="D11" s="1">
        <v>-10.0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-40.0</v>
      </c>
      <c r="C12" s="1">
        <v>-70.0</v>
      </c>
      <c r="D12" s="1">
        <v>10.0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-19.0</v>
      </c>
      <c r="C13" s="1">
        <v>-46.0</v>
      </c>
      <c r="D13" s="1">
        <v>34.0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-16.0</v>
      </c>
      <c r="C14" s="1">
        <v>-37.0</v>
      </c>
      <c r="D14" s="1">
        <v>-55.0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4.0</v>
      </c>
      <c r="C15" s="1">
        <v>0.0</v>
      </c>
      <c r="D15" s="1">
        <v>-25.0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-12.0</v>
      </c>
      <c r="C16" s="1">
        <v>-37.0</v>
      </c>
      <c r="D16" s="1">
        <v>-80.0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0.0</v>
      </c>
      <c r="C17" s="1">
        <v>14.0</v>
      </c>
      <c r="D17" s="1">
        <v>26.0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-12.0</v>
      </c>
      <c r="C18" s="1">
        <v>-37.0</v>
      </c>
      <c r="D18" s="1">
        <v>-80.0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-12.0</v>
      </c>
      <c r="C19" s="1">
        <v>-37.0</v>
      </c>
      <c r="D19" s="1">
        <v>-80.0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-12.0</v>
      </c>
      <c r="C20" s="1">
        <v>-37.0</v>
      </c>
      <c r="D20" s="1">
        <v>-80.0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1.0</v>
      </c>
      <c r="C21" s="1">
        <v>2.0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-13.0</v>
      </c>
      <c r="C22" s="1">
        <v>-40.0</v>
      </c>
      <c r="D22" s="1">
        <v>-82.0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-13.0</v>
      </c>
      <c r="C23" s="1">
        <v>-40.0</v>
      </c>
      <c r="D23" s="1">
        <v>-82.0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 t="s">
        <v>124</v>
      </c>
      <c r="C25" s="1" t="s">
        <v>125</v>
      </c>
      <c r="D25" s="1" t="s">
        <v>126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124</v>
      </c>
      <c r="C26" s="1" t="s">
        <v>125</v>
      </c>
      <c r="D26" s="1" t="s">
        <v>126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40.0</v>
      </c>
      <c r="C27" s="1">
        <v>42.0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 t="s">
        <v>124</v>
      </c>
      <c r="C28" s="1" t="s">
        <v>125</v>
      </c>
      <c r="D28" s="1" t="s">
        <v>126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124</v>
      </c>
      <c r="C29" s="1" t="s">
        <v>125</v>
      </c>
      <c r="D29" s="1" t="s">
        <v>126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40.0</v>
      </c>
      <c r="C30" s="1">
        <v>42.0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 t="s">
        <v>133</v>
      </c>
      <c r="C31" s="1" t="s">
        <v>134</v>
      </c>
      <c r="D31" s="1" t="s">
        <v>135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 t="s">
        <v>133</v>
      </c>
      <c r="C32" s="1" t="s">
        <v>134</v>
      </c>
      <c r="D32" s="1" t="s">
        <v>135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137</v>
      </c>
      <c r="B34" s="1">
        <v>-11.0</v>
      </c>
      <c r="C34" s="1">
        <v>-31.0</v>
      </c>
      <c r="D34" s="1">
        <v>-78.0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138</v>
      </c>
      <c r="B35" s="1">
        <v>-12.0</v>
      </c>
      <c r="C35" s="1">
        <v>-32.0</v>
      </c>
      <c r="D35" s="1">
        <v>-79.0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139</v>
      </c>
      <c r="B36" s="1">
        <v>-12.0</v>
      </c>
      <c r="C36" s="1">
        <v>-32.0</v>
      </c>
      <c r="D36" s="1">
        <v>-79.0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140</v>
      </c>
      <c r="B37" s="1">
        <v>-11.0</v>
      </c>
      <c r="C37" s="1">
        <v>-29.0</v>
      </c>
      <c r="D37" s="1">
        <v>-77.0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141</v>
      </c>
      <c r="B38" s="1">
        <v>0.0</v>
      </c>
      <c r="C38" s="1" t="s">
        <v>142</v>
      </c>
      <c r="D38" s="1" t="s">
        <v>143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144</v>
      </c>
      <c r="B39" s="1">
        <v>-10.0</v>
      </c>
      <c r="C39" s="1">
        <v>-23.0</v>
      </c>
      <c r="D39" s="1">
        <v>-34.0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145</v>
      </c>
      <c r="B40" s="1">
        <v>3.0</v>
      </c>
      <c r="C40" s="1">
        <v>4.0</v>
      </c>
      <c r="D40" s="1">
        <v>10.0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147</v>
      </c>
      <c r="B42" s="1">
        <v>3.0</v>
      </c>
      <c r="C42" s="1">
        <v>0.0</v>
      </c>
      <c r="D42" s="1">
        <v>0.0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148</v>
      </c>
      <c r="B43" s="1">
        <v>0.0</v>
      </c>
      <c r="C43" s="1">
        <v>16.0</v>
      </c>
      <c r="D43" s="1">
        <v>10.0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149</v>
      </c>
      <c r="B44" s="1">
        <v>27.0</v>
      </c>
      <c r="C44" s="1">
        <v>50.0</v>
      </c>
      <c r="D44" s="1">
        <v>46.0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150</v>
      </c>
      <c r="B45" s="1">
        <v>8.0</v>
      </c>
      <c r="C45" s="1">
        <v>15.0</v>
      </c>
      <c r="D45" s="1">
        <v>46.0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151</v>
      </c>
      <c r="B46" s="1">
        <v>5.0</v>
      </c>
      <c r="C46" s="1">
        <v>16.0</v>
      </c>
      <c r="D46" s="1">
        <v>27.0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152</v>
      </c>
      <c r="B47" s="1">
        <v>70.0</v>
      </c>
      <c r="C47" s="1">
        <v>1.0</v>
      </c>
      <c r="D47" s="1">
        <v>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153</v>
      </c>
      <c r="B48" s="1">
        <v>0.0</v>
      </c>
      <c r="C48" s="1">
        <v>92.0</v>
      </c>
      <c r="D48" s="1">
        <v>1.0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154</v>
      </c>
      <c r="B49" s="1">
        <v>0.0</v>
      </c>
      <c r="C49" s="1">
        <v>19.0</v>
      </c>
      <c r="D49" s="1">
        <v>-30.0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155</v>
      </c>
      <c r="B50" s="1">
        <v>0.0</v>
      </c>
      <c r="C50" s="1">
        <v>0.0</v>
      </c>
      <c r="D50" s="1">
        <v>3.0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156</v>
      </c>
      <c r="B51" s="1">
        <v>1.0</v>
      </c>
      <c r="C51" s="1">
        <v>3.0</v>
      </c>
      <c r="D51" s="1">
        <v>12.0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157</v>
      </c>
      <c r="B52" s="1">
        <v>30.0</v>
      </c>
      <c r="C52" s="1">
        <v>40.0</v>
      </c>
      <c r="D52" s="1">
        <v>8.0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158</v>
      </c>
      <c r="B53" s="1">
        <v>0.0</v>
      </c>
      <c r="C53" s="1">
        <v>0.0</v>
      </c>
      <c r="D53" s="1">
        <v>12.0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159</v>
      </c>
      <c r="B54" s="1">
        <v>31.0</v>
      </c>
      <c r="C54" s="1">
        <v>43.0</v>
      </c>
      <c r="D54" s="1">
        <v>8.0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161</v>
      </c>
      <c r="B3" s="1">
        <v>0.0</v>
      </c>
      <c r="C3" s="1" t="s">
        <v>162</v>
      </c>
      <c r="D3" s="1" t="s">
        <v>163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164</v>
      </c>
      <c r="B4" s="1">
        <v>0.0</v>
      </c>
      <c r="C4" s="1" t="s">
        <v>165</v>
      </c>
      <c r="D4" s="1" t="s">
        <v>166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167</v>
      </c>
      <c r="B5" s="1">
        <v>0.0</v>
      </c>
      <c r="C5" s="1" t="s">
        <v>168</v>
      </c>
      <c r="D5" s="1" t="s">
        <v>169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171</v>
      </c>
      <c r="D6" s="1" t="s">
        <v>172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174</v>
      </c>
      <c r="B8" s="1" t="s">
        <v>175</v>
      </c>
      <c r="C8" s="1">
        <v>79.0</v>
      </c>
      <c r="D8" s="1" t="s">
        <v>176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177</v>
      </c>
      <c r="B9" s="1" t="s">
        <v>178</v>
      </c>
      <c r="C9" s="1" t="s">
        <v>179</v>
      </c>
      <c r="D9" s="1" t="s">
        <v>180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181</v>
      </c>
      <c r="B10" s="1" t="s">
        <v>182</v>
      </c>
      <c r="C10" s="1" t="s">
        <v>183</v>
      </c>
      <c r="D10" s="1" t="s">
        <v>184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185</v>
      </c>
      <c r="B11" s="1" t="s">
        <v>186</v>
      </c>
      <c r="C11" s="1" t="s">
        <v>187</v>
      </c>
      <c r="D11" s="1" t="s">
        <v>188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189</v>
      </c>
      <c r="B12" s="1" t="s">
        <v>186</v>
      </c>
      <c r="C12" s="1" t="s">
        <v>187</v>
      </c>
      <c r="D12" s="1" t="s">
        <v>188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190</v>
      </c>
      <c r="B13" s="1" t="s">
        <v>191</v>
      </c>
      <c r="C13" s="1" t="s">
        <v>192</v>
      </c>
      <c r="D13" s="1" t="s">
        <v>193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 t="s">
        <v>191</v>
      </c>
      <c r="C14" s="1" t="s">
        <v>192</v>
      </c>
      <c r="D14" s="1" t="s">
        <v>193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196</v>
      </c>
      <c r="C15" s="1" t="s">
        <v>197</v>
      </c>
      <c r="D15" s="1" t="s">
        <v>198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 t="s">
        <v>200</v>
      </c>
      <c r="C16" s="1" t="s">
        <v>201</v>
      </c>
      <c r="D16" s="1" t="s">
        <v>202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203</v>
      </c>
      <c r="B17" s="1">
        <v>0.0</v>
      </c>
      <c r="C17" s="1" t="s">
        <v>204</v>
      </c>
      <c r="D17" s="1" t="s">
        <v>205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206</v>
      </c>
      <c r="B18" s="1">
        <v>0.0</v>
      </c>
      <c r="C18" s="1" t="s">
        <v>207</v>
      </c>
      <c r="D18" s="1" t="s">
        <v>208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209</v>
      </c>
      <c r="B20" s="1">
        <v>0.0</v>
      </c>
      <c r="C20" s="1" t="s">
        <v>210</v>
      </c>
      <c r="D20" s="1" t="s">
        <v>211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212</v>
      </c>
      <c r="B21" s="1">
        <v>0.0</v>
      </c>
      <c r="C21" s="1" t="s">
        <v>213</v>
      </c>
      <c r="D21" s="1" t="s">
        <v>214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215</v>
      </c>
      <c r="B22" s="1">
        <v>0.0</v>
      </c>
      <c r="C22" s="1" t="s">
        <v>216</v>
      </c>
      <c r="D22" s="1" t="s">
        <v>217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218</v>
      </c>
      <c r="B23" s="1">
        <v>0.0</v>
      </c>
      <c r="C23" s="1" t="s">
        <v>219</v>
      </c>
      <c r="D23" s="1" t="s">
        <v>220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222</v>
      </c>
      <c r="B25" s="1" t="s">
        <v>223</v>
      </c>
      <c r="C25" s="1" t="s">
        <v>224</v>
      </c>
      <c r="D25" s="1" t="s">
        <v>225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226</v>
      </c>
      <c r="B26" s="1" t="s">
        <v>227</v>
      </c>
      <c r="C26" s="1" t="s">
        <v>228</v>
      </c>
      <c r="D26" s="1" t="s">
        <v>229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230</v>
      </c>
      <c r="B27" s="1" t="s">
        <v>231</v>
      </c>
      <c r="C27" s="1" t="s">
        <v>232</v>
      </c>
      <c r="D27" s="1" t="s">
        <v>233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234</v>
      </c>
      <c r="B28" s="1">
        <v>0.0</v>
      </c>
      <c r="C28" s="1" t="s">
        <v>235</v>
      </c>
      <c r="D28" s="1" t="s">
        <v>236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237</v>
      </c>
      <c r="B29" s="1">
        <v>0.0</v>
      </c>
      <c r="C29" s="1" t="s">
        <v>238</v>
      </c>
      <c r="D29" s="1" t="s">
        <v>239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240</v>
      </c>
      <c r="B30" s="1">
        <v>0.0</v>
      </c>
      <c r="C30" s="1" t="s">
        <v>241</v>
      </c>
      <c r="D30" s="1" t="s">
        <v>242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243</v>
      </c>
      <c r="B31" s="1">
        <v>0.0</v>
      </c>
      <c r="C31" s="1" t="s">
        <v>244</v>
      </c>
      <c r="D31" s="1" t="s">
        <v>245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247</v>
      </c>
      <c r="B33" s="1" t="s">
        <v>248</v>
      </c>
      <c r="C33" s="1" t="s">
        <v>249</v>
      </c>
      <c r="D33" s="1" t="s">
        <v>250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251</v>
      </c>
      <c r="B34" s="1" t="s">
        <v>252</v>
      </c>
      <c r="C34" s="1" t="s">
        <v>253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254</v>
      </c>
      <c r="B35" s="1" t="s">
        <v>255</v>
      </c>
      <c r="C35" s="1" t="s">
        <v>256</v>
      </c>
      <c r="D35" s="1" t="s">
        <v>257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258</v>
      </c>
      <c r="B36" s="1" t="s">
        <v>259</v>
      </c>
      <c r="C36" s="1" t="s">
        <v>260</v>
      </c>
      <c r="D36" s="1" t="s">
        <v>261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262</v>
      </c>
      <c r="B37" s="1" t="s">
        <v>263</v>
      </c>
      <c r="C37" s="1" t="s">
        <v>264</v>
      </c>
      <c r="D37" s="1" t="s">
        <v>265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266</v>
      </c>
      <c r="B38" s="1" t="s">
        <v>267</v>
      </c>
      <c r="C38" s="1" t="s">
        <v>268</v>
      </c>
      <c r="D38" s="1" t="s">
        <v>269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270</v>
      </c>
      <c r="B39" s="1" t="s">
        <v>271</v>
      </c>
      <c r="C39" s="1" t="s">
        <v>272</v>
      </c>
      <c r="D39" s="1" t="s">
        <v>273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274</v>
      </c>
      <c r="B40" s="1" t="s">
        <v>275</v>
      </c>
      <c r="C40" s="1" t="s">
        <v>276</v>
      </c>
      <c r="D40" s="1" t="s">
        <v>277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278</v>
      </c>
      <c r="B41" s="1" t="s">
        <v>279</v>
      </c>
      <c r="C41" s="1" t="s">
        <v>280</v>
      </c>
      <c r="D41" s="1" t="s">
        <v>281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282</v>
      </c>
      <c r="B42" s="1" t="s">
        <v>283</v>
      </c>
      <c r="C42" s="1" t="s">
        <v>284</v>
      </c>
      <c r="D42" s="1" t="s">
        <v>285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286</v>
      </c>
      <c r="B43" s="1" t="s">
        <v>287</v>
      </c>
      <c r="C43" s="1" t="s">
        <v>288</v>
      </c>
      <c r="D43" s="1" t="s">
        <v>289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290</v>
      </c>
      <c r="B44" s="1" t="s">
        <v>291</v>
      </c>
      <c r="C44" s="1" t="s">
        <v>292</v>
      </c>
      <c r="D44" s="1" t="s">
        <v>293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295</v>
      </c>
      <c r="B46" s="1">
        <v>0.0</v>
      </c>
      <c r="C46" s="1" t="s">
        <v>296</v>
      </c>
      <c r="D46" s="1" t="s">
        <v>297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298</v>
      </c>
      <c r="B47" s="1">
        <v>0.0</v>
      </c>
      <c r="C47" s="1" t="s">
        <v>299</v>
      </c>
      <c r="D47" s="1" t="s">
        <v>300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301</v>
      </c>
      <c r="B48" s="1">
        <v>0.0</v>
      </c>
      <c r="C48" s="1" t="s">
        <v>302</v>
      </c>
      <c r="D48" s="1" t="s">
        <v>303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304</v>
      </c>
      <c r="B49" s="1">
        <v>0.0</v>
      </c>
      <c r="C49" s="1" t="s">
        <v>305</v>
      </c>
      <c r="D49" s="1" t="s">
        <v>306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307</v>
      </c>
      <c r="B50" s="1">
        <v>0.0</v>
      </c>
      <c r="C50" s="1" t="s">
        <v>305</v>
      </c>
      <c r="D50" s="1" t="s">
        <v>306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308</v>
      </c>
      <c r="B51" s="1">
        <v>0.0</v>
      </c>
      <c r="C51" s="1" t="s">
        <v>309</v>
      </c>
      <c r="D51" s="1" t="s">
        <v>310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311</v>
      </c>
      <c r="B52" s="1">
        <v>0.0</v>
      </c>
      <c r="C52" s="1" t="s">
        <v>309</v>
      </c>
      <c r="D52" s="1" t="s">
        <v>310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312</v>
      </c>
      <c r="B53" s="1">
        <v>0.0</v>
      </c>
      <c r="C53" s="1" t="s">
        <v>313</v>
      </c>
      <c r="D53" s="1" t="s">
        <v>314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315</v>
      </c>
      <c r="B54" s="1">
        <v>0.0</v>
      </c>
      <c r="C54" s="1" t="s">
        <v>316</v>
      </c>
      <c r="D54" s="1" t="s">
        <v>317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318</v>
      </c>
      <c r="B55" s="1">
        <v>0.0</v>
      </c>
      <c r="C55" s="1" t="s">
        <v>319</v>
      </c>
      <c r="D55" s="1">
        <v>-38.0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320</v>
      </c>
      <c r="B56" s="1">
        <v>0.0</v>
      </c>
      <c r="C56" s="1" t="s">
        <v>321</v>
      </c>
      <c r="D56" s="1" t="s">
        <v>322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323</v>
      </c>
      <c r="B57" s="1">
        <v>0.0</v>
      </c>
      <c r="C57" s="1" t="s">
        <v>324</v>
      </c>
      <c r="D57" s="1" t="s">
        <v>325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326</v>
      </c>
      <c r="B58" s="1">
        <v>0.0</v>
      </c>
      <c r="C58" s="1" t="s">
        <v>327</v>
      </c>
      <c r="D58" s="1" t="s">
        <v>328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329</v>
      </c>
      <c r="B59" s="1">
        <v>0.0</v>
      </c>
      <c r="C59" s="1" t="s">
        <v>330</v>
      </c>
      <c r="D59" s="1" t="s">
        <v>331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332</v>
      </c>
      <c r="B60" s="1">
        <v>0.0</v>
      </c>
      <c r="C60" s="1" t="s">
        <v>330</v>
      </c>
      <c r="D60" s="1" t="s">
        <v>331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333</v>
      </c>
      <c r="B61" s="1">
        <v>0.0</v>
      </c>
      <c r="C61" s="1" t="s">
        <v>334</v>
      </c>
      <c r="D61" s="1" t="s">
        <v>335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336</v>
      </c>
      <c r="B62" s="1">
        <v>0.0</v>
      </c>
      <c r="C62" s="1" t="s">
        <v>337</v>
      </c>
      <c r="D62" s="1" t="s">
        <v>338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339</v>
      </c>
      <c r="B63" s="1">
        <v>0.0</v>
      </c>
      <c r="C63" s="1">
        <v>0.0</v>
      </c>
      <c r="D63" s="1" t="s">
        <v>340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341</v>
      </c>
      <c r="B64" s="1">
        <v>0.0</v>
      </c>
      <c r="C64" s="1">
        <v>0.0</v>
      </c>
      <c r="D64" s="1" t="s">
        <v>342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344</v>
      </c>
      <c r="B66" s="1">
        <v>0.0</v>
      </c>
      <c r="C66" s="1">
        <v>0.0</v>
      </c>
      <c r="D66" s="1" t="s">
        <v>345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346</v>
      </c>
      <c r="B67" s="1">
        <v>0.0</v>
      </c>
      <c r="C67" s="1">
        <v>0.0</v>
      </c>
      <c r="D67" s="1" t="s">
        <v>347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348</v>
      </c>
      <c r="B68" s="1">
        <v>0.0</v>
      </c>
      <c r="C68" s="1">
        <v>0.0</v>
      </c>
      <c r="D68" s="1" t="s">
        <v>349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350</v>
      </c>
      <c r="B69" s="1">
        <v>0.0</v>
      </c>
      <c r="C69" s="1">
        <v>0.0</v>
      </c>
      <c r="D69" s="1" t="s">
        <v>351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352</v>
      </c>
      <c r="B70" s="1">
        <v>0.0</v>
      </c>
      <c r="C70" s="1">
        <v>0.0</v>
      </c>
      <c r="D70" s="1" t="s">
        <v>351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353</v>
      </c>
      <c r="B71" s="1">
        <v>0.0</v>
      </c>
      <c r="C71" s="1">
        <v>0.0</v>
      </c>
      <c r="D71" s="1" t="s">
        <v>354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355</v>
      </c>
      <c r="B72" s="1">
        <v>0.0</v>
      </c>
      <c r="C72" s="1">
        <v>0.0</v>
      </c>
      <c r="D72" s="1" t="s">
        <v>354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356</v>
      </c>
      <c r="B73" s="1">
        <v>0.0</v>
      </c>
      <c r="C73" s="1">
        <v>0.0</v>
      </c>
      <c r="D73" s="1" t="s">
        <v>357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358</v>
      </c>
      <c r="B74" s="1">
        <v>0.0</v>
      </c>
      <c r="C74" s="1">
        <v>0.0</v>
      </c>
      <c r="D74" s="1" t="s">
        <v>359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360</v>
      </c>
      <c r="B75" s="1">
        <v>0.0</v>
      </c>
      <c r="C75" s="1">
        <v>0.0</v>
      </c>
      <c r="D75" s="1" t="s">
        <v>361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362</v>
      </c>
      <c r="B76" s="1">
        <v>0.0</v>
      </c>
      <c r="C76" s="1">
        <v>0.0</v>
      </c>
      <c r="D76" s="1" t="s">
        <v>363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364</v>
      </c>
      <c r="B77" s="1">
        <v>0.0</v>
      </c>
      <c r="C77" s="1">
        <v>0.0</v>
      </c>
      <c r="D77" s="1" t="s">
        <v>365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366</v>
      </c>
      <c r="B78" s="1">
        <v>0.0</v>
      </c>
      <c r="C78" s="1">
        <v>0.0</v>
      </c>
      <c r="D78" s="1">
        <v>35.0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367</v>
      </c>
      <c r="B79" s="1">
        <v>0.0</v>
      </c>
      <c r="C79" s="1">
        <v>0.0</v>
      </c>
      <c r="D79" s="1" t="s">
        <v>368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369</v>
      </c>
      <c r="B80" s="1">
        <v>0.0</v>
      </c>
      <c r="C80" s="1">
        <v>0.0</v>
      </c>
      <c r="D80" s="1" t="s">
        <v>368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370</v>
      </c>
      <c r="B81" s="1">
        <v>0.0</v>
      </c>
      <c r="C81" s="1">
        <v>0.0</v>
      </c>
      <c r="D81" s="1" t="s">
        <v>371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372</v>
      </c>
      <c r="B82" s="1">
        <v>0.0</v>
      </c>
      <c r="C82" s="1">
        <v>0.0</v>
      </c>
      <c r="D82" s="1" t="s">
        <v>373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374</v>
      </c>
      <c r="C1" s="1" t="s">
        <v>375</v>
      </c>
      <c r="D1" s="1" t="s">
        <v>376</v>
      </c>
      <c r="E1" s="1" t="s">
        <v>377</v>
      </c>
      <c r="F1" s="1" t="s">
        <v>378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379</v>
      </c>
      <c r="B2" s="1" t="s">
        <v>380</v>
      </c>
      <c r="C2" s="1" t="s">
        <v>381</v>
      </c>
      <c r="D2" s="1" t="s">
        <v>382</v>
      </c>
      <c r="E2" s="1" t="s">
        <v>382</v>
      </c>
      <c r="F2" s="1" t="s">
        <v>383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384</v>
      </c>
      <c r="B3" s="1" t="s">
        <v>383</v>
      </c>
      <c r="C3" s="1" t="s">
        <v>385</v>
      </c>
      <c r="D3" s="1" t="s">
        <v>386</v>
      </c>
      <c r="E3" s="1" t="s">
        <v>387</v>
      </c>
      <c r="F3" s="1" t="s">
        <v>383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388</v>
      </c>
      <c r="B4" s="1" t="s">
        <v>380</v>
      </c>
      <c r="C4" s="1" t="s">
        <v>381</v>
      </c>
      <c r="D4" s="1" t="s">
        <v>382</v>
      </c>
      <c r="E4" s="1" t="s">
        <v>382</v>
      </c>
      <c r="F4" s="1" t="s">
        <v>382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384</v>
      </c>
      <c r="B5" s="1" t="s">
        <v>383</v>
      </c>
      <c r="C5" s="1" t="s">
        <v>385</v>
      </c>
      <c r="D5" s="1" t="s">
        <v>386</v>
      </c>
      <c r="E5" s="1" t="s">
        <v>387</v>
      </c>
      <c r="F5" s="1" t="s">
        <v>387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389</v>
      </c>
      <c r="B6" s="1" t="s">
        <v>390</v>
      </c>
      <c r="C6" s="1" t="s">
        <v>383</v>
      </c>
      <c r="D6" s="1" t="s">
        <v>391</v>
      </c>
      <c r="E6" s="1" t="s">
        <v>392</v>
      </c>
      <c r="F6" s="1" t="s">
        <v>393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394</v>
      </c>
      <c r="B7" s="1" t="s">
        <v>383</v>
      </c>
      <c r="C7" s="1" t="s">
        <v>383</v>
      </c>
      <c r="D7" s="1" t="s">
        <v>383</v>
      </c>
      <c r="E7" s="1" t="s">
        <v>383</v>
      </c>
      <c r="F7" s="1" t="s">
        <v>383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395</v>
      </c>
      <c r="B8" s="1" t="s">
        <v>383</v>
      </c>
      <c r="C8" s="1" t="s">
        <v>383</v>
      </c>
      <c r="D8" s="1" t="s">
        <v>383</v>
      </c>
      <c r="E8" s="1" t="s">
        <v>396</v>
      </c>
      <c r="F8" s="1" t="s">
        <v>397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398</v>
      </c>
      <c r="B9" s="1" t="s">
        <v>383</v>
      </c>
      <c r="C9" s="1" t="s">
        <v>399</v>
      </c>
      <c r="D9" s="1" t="s">
        <v>400</v>
      </c>
      <c r="E9" s="1" t="s">
        <v>401</v>
      </c>
      <c r="F9" s="1" t="s">
        <v>402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403</v>
      </c>
      <c r="B10" s="1" t="s">
        <v>383</v>
      </c>
      <c r="C10" s="1" t="s">
        <v>396</v>
      </c>
      <c r="D10" s="1" t="s">
        <v>400</v>
      </c>
      <c r="E10" s="1" t="s">
        <v>401</v>
      </c>
      <c r="F10" s="1" t="s">
        <v>402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404</v>
      </c>
      <c r="B11" s="1" t="s">
        <v>383</v>
      </c>
      <c r="C11" s="1" t="s">
        <v>405</v>
      </c>
      <c r="D11" s="1" t="s">
        <v>406</v>
      </c>
      <c r="E11" s="1" t="s">
        <v>407</v>
      </c>
      <c r="F11" s="1" t="s">
        <v>408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409</v>
      </c>
      <c r="B12" s="1" t="s">
        <v>383</v>
      </c>
      <c r="C12" s="1" t="s">
        <v>405</v>
      </c>
      <c r="D12" s="1" t="s">
        <v>410</v>
      </c>
      <c r="E12" s="1" t="s">
        <v>411</v>
      </c>
      <c r="F12" s="1" t="s">
        <v>412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413</v>
      </c>
      <c r="B13" s="1" t="s">
        <v>383</v>
      </c>
      <c r="C13" s="1" t="s">
        <v>405</v>
      </c>
      <c r="D13" s="1" t="s">
        <v>414</v>
      </c>
      <c r="E13" s="1" t="s">
        <v>415</v>
      </c>
      <c r="F13" s="1" t="s">
        <v>406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416</v>
      </c>
      <c r="B14" s="1" t="s">
        <v>383</v>
      </c>
      <c r="C14" s="1" t="s">
        <v>417</v>
      </c>
      <c r="D14" s="1" t="s">
        <v>418</v>
      </c>
      <c r="E14" s="1" t="s">
        <v>419</v>
      </c>
      <c r="F14" s="1" t="s">
        <v>420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421</v>
      </c>
      <c r="B15" s="1" t="s">
        <v>383</v>
      </c>
      <c r="C15" s="1" t="s">
        <v>383</v>
      </c>
      <c r="D15" s="1" t="s">
        <v>383</v>
      </c>
      <c r="E15" s="1" t="s">
        <v>383</v>
      </c>
      <c r="F15" s="1" t="s">
        <v>383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422</v>
      </c>
      <c r="B16" s="1" t="s">
        <v>383</v>
      </c>
      <c r="C16" s="1" t="s">
        <v>383</v>
      </c>
      <c r="D16" s="1" t="s">
        <v>383</v>
      </c>
      <c r="E16" s="1" t="s">
        <v>383</v>
      </c>
      <c r="F16" s="1" t="s">
        <v>383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423</v>
      </c>
      <c r="B17" s="1" t="s">
        <v>424</v>
      </c>
      <c r="C17" s="1" t="s">
        <v>383</v>
      </c>
      <c r="D17" s="1" t="s">
        <v>425</v>
      </c>
      <c r="E17" s="1" t="s">
        <v>426</v>
      </c>
      <c r="F17" s="1" t="s">
        <v>427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428</v>
      </c>
      <c r="B18" s="1" t="s">
        <v>383</v>
      </c>
      <c r="C18" s="1" t="s">
        <v>383</v>
      </c>
      <c r="D18" s="1" t="s">
        <v>383</v>
      </c>
      <c r="E18" s="1" t="s">
        <v>383</v>
      </c>
      <c r="F18" s="1" t="s">
        <v>383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429</v>
      </c>
      <c r="B19" s="1" t="s">
        <v>383</v>
      </c>
      <c r="C19" s="1" t="s">
        <v>430</v>
      </c>
      <c r="D19" s="1" t="s">
        <v>431</v>
      </c>
      <c r="E19" s="1" t="s">
        <v>432</v>
      </c>
      <c r="F19" s="1" t="s">
        <v>433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434</v>
      </c>
      <c r="B20" s="1" t="s">
        <v>383</v>
      </c>
      <c r="C20" s="1" t="s">
        <v>435</v>
      </c>
      <c r="D20" s="1" t="s">
        <v>436</v>
      </c>
      <c r="E20" s="1" t="s">
        <v>437</v>
      </c>
      <c r="F20" s="1" t="s">
        <v>438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439</v>
      </c>
      <c r="B21" s="1" t="s">
        <v>383</v>
      </c>
      <c r="C21" s="1" t="s">
        <v>440</v>
      </c>
      <c r="D21" s="1" t="s">
        <v>441</v>
      </c>
      <c r="E21" s="1" t="s">
        <v>442</v>
      </c>
      <c r="F21" s="1" t="s">
        <v>443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444</v>
      </c>
      <c r="B22" s="1" t="s">
        <v>445</v>
      </c>
      <c r="C22" s="1" t="s">
        <v>383</v>
      </c>
      <c r="D22" s="1" t="s">
        <v>446</v>
      </c>
      <c r="E22" s="1" t="s">
        <v>447</v>
      </c>
      <c r="F22" s="1" t="s">
        <v>448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 t="s">
        <v>383</v>
      </c>
      <c r="C23" s="1" t="s">
        <v>383</v>
      </c>
      <c r="D23" s="1" t="s">
        <v>383</v>
      </c>
      <c r="E23" s="1" t="s">
        <v>383</v>
      </c>
      <c r="F23" s="1" t="s">
        <v>383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449</v>
      </c>
      <c r="B24" s="1" t="s">
        <v>450</v>
      </c>
      <c r="C24" s="1" t="s">
        <v>451</v>
      </c>
      <c r="D24" s="1" t="s">
        <v>452</v>
      </c>
      <c r="E24" s="1" t="s">
        <v>452</v>
      </c>
      <c r="F24" s="1" t="s">
        <v>452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454</v>
      </c>
      <c r="C25" s="1" t="s">
        <v>455</v>
      </c>
      <c r="D25" s="1" t="s">
        <v>456</v>
      </c>
      <c r="E25" s="1" t="s">
        <v>456</v>
      </c>
      <c r="F25" s="1" t="s">
        <v>383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457</v>
      </c>
      <c r="B26" s="1" t="s">
        <v>458</v>
      </c>
      <c r="C26" s="1" t="s">
        <v>459</v>
      </c>
      <c r="D26" s="1" t="s">
        <v>383</v>
      </c>
      <c r="E26" s="1" t="s">
        <v>383</v>
      </c>
      <c r="F26" s="1" t="s">
        <v>383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460</v>
      </c>
      <c r="B2" s="1" t="s">
        <v>461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462</v>
      </c>
      <c r="B3" s="1" t="s">
        <v>463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464</v>
      </c>
      <c r="B4" s="1" t="s">
        <v>465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466</v>
      </c>
      <c r="B5" s="1" t="s">
        <v>467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468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469</v>
      </c>
      <c r="B7" s="1" t="s">
        <v>470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471</v>
      </c>
      <c r="B8" s="4" t="s">
        <v>472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473</v>
      </c>
      <c r="B9" s="1" t="s">
        <v>474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475</v>
      </c>
      <c r="B10" s="1" t="s">
        <v>476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477</v>
      </c>
      <c r="B11" s="1" t="s">
        <v>474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478</v>
      </c>
      <c r="B12" s="1" t="s">
        <v>479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480</v>
      </c>
      <c r="B13" s="1" t="s">
        <v>481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482</v>
      </c>
      <c r="B14" s="1" t="s">
        <v>479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483</v>
      </c>
      <c r="B15" s="1" t="s">
        <v>484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485</v>
      </c>
      <c r="B16" s="1">
        <v>501.0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486</v>
      </c>
      <c r="B17" s="1" t="s">
        <v>487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488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489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491</v>
      </c>
      <c r="B21" s="1">
        <v>7.24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492</v>
      </c>
      <c r="B22" s="1">
        <v>7.56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493</v>
      </c>
      <c r="B23" s="1">
        <v>3.53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494</v>
      </c>
      <c r="B24" s="1">
        <v>7.56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495</v>
      </c>
      <c r="B25" s="1">
        <v>7.24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496</v>
      </c>
      <c r="B26" s="1">
        <v>7.56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497</v>
      </c>
      <c r="B27" s="1">
        <v>3.53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498</v>
      </c>
      <c r="B28" s="1">
        <v>7.56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499</v>
      </c>
      <c r="B29" s="1">
        <v>-0.4900577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500</v>
      </c>
      <c r="B30" s="1">
        <v>220792.0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501</v>
      </c>
      <c r="B31" s="1">
        <v>220792.0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502</v>
      </c>
      <c r="B32" s="1">
        <v>25457.0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503</v>
      </c>
      <c r="B33" s="1">
        <v>57450.0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504</v>
      </c>
      <c r="B34" s="1">
        <v>57450.0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505</v>
      </c>
      <c r="B35" s="1">
        <v>3.7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506</v>
      </c>
      <c r="B36" s="1">
        <v>3.8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507</v>
      </c>
      <c r="B37" s="1">
        <v>1100.0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508</v>
      </c>
      <c r="B38" s="1">
        <v>1000.0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509</v>
      </c>
      <c r="B39" s="1">
        <v>1.0357013E7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510</v>
      </c>
      <c r="B40" s="1">
        <v>3.53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511</v>
      </c>
      <c r="B41" s="1">
        <v>98.75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512</v>
      </c>
      <c r="B42" s="1">
        <v>0.29800925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513</v>
      </c>
      <c r="B43" s="1">
        <v>11.5466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514</v>
      </c>
      <c r="B44" s="1">
        <v>26.204775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515</v>
      </c>
      <c r="B45" s="1" t="s">
        <v>516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517</v>
      </c>
      <c r="B46" s="1">
        <v>5.15405312E8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518</v>
      </c>
      <c r="B47" s="1">
        <v>-0.71244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519</v>
      </c>
      <c r="B48" s="1">
        <v>3.8993684E7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520</v>
      </c>
      <c r="B49" s="1">
        <v>2711260.0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521</v>
      </c>
      <c r="B50" s="1">
        <v>42225.0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522</v>
      </c>
      <c r="B51" s="1">
        <v>36385.0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523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524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525</v>
      </c>
      <c r="B54" s="1">
        <v>0.0163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526</v>
      </c>
      <c r="B55" s="1">
        <v>0.20899999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527</v>
      </c>
      <c r="B56" s="1">
        <v>1.2684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528</v>
      </c>
      <c r="B57" s="1">
        <v>1.21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529</v>
      </c>
      <c r="B58" s="1">
        <v>0.024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530</v>
      </c>
      <c r="B59" s="1">
        <v>6.77816E7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531</v>
      </c>
      <c r="B60" s="1">
        <v>-1.007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532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533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534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535</v>
      </c>
      <c r="B64" s="1">
        <v>-2.476E7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536</v>
      </c>
      <c r="B65" s="1">
        <v>-10.25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537</v>
      </c>
      <c r="B66" s="1">
        <v>-0.42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538</v>
      </c>
      <c r="B67" s="1" t="s">
        <v>539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540</v>
      </c>
      <c r="B68" s="1">
        <v>1.7358624E9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541</v>
      </c>
      <c r="B69" s="1">
        <v>14.83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542</v>
      </c>
      <c r="B70" s="1">
        <v>-8.88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543</v>
      </c>
      <c r="B71" s="1">
        <v>-0.92172974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544</v>
      </c>
      <c r="B72" s="1">
        <v>0.23713636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545</v>
      </c>
      <c r="B73" s="1" t="s">
        <v>546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547</v>
      </c>
      <c r="B74" s="1" t="s">
        <v>548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549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550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551</v>
      </c>
      <c r="B77" s="1" t="s">
        <v>552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553</v>
      </c>
      <c r="B78" s="1" t="s">
        <v>554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555</v>
      </c>
      <c r="B79" s="1">
        <v>1.6170246E9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556</v>
      </c>
      <c r="B80" s="1" t="s">
        <v>557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558</v>
      </c>
      <c r="B81" s="1" t="s">
        <v>559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560</v>
      </c>
      <c r="B82" s="1" t="s">
        <v>561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562</v>
      </c>
      <c r="B83" s="1" t="s">
        <v>563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564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565</v>
      </c>
      <c r="B85" s="1">
        <v>3.82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566</v>
      </c>
      <c r="B86" s="1">
        <v>50.0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567</v>
      </c>
      <c r="B87" s="1">
        <v>16.0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568</v>
      </c>
      <c r="B88" s="1">
        <v>28.66667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569</v>
      </c>
      <c r="B89" s="1">
        <v>20.0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570</v>
      </c>
      <c r="B90" s="1">
        <v>1.75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571</v>
      </c>
      <c r="B91" s="1" t="s">
        <v>572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573</v>
      </c>
      <c r="B92" s="1">
        <v>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574</v>
      </c>
      <c r="B93" s="1">
        <v>2.8654E7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575</v>
      </c>
      <c r="B94" s="1">
        <v>0.445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576</v>
      </c>
      <c r="B95" s="1">
        <v>-5.8042E7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577</v>
      </c>
      <c r="B96" s="1">
        <v>7.7046E7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578</v>
      </c>
      <c r="B97" s="1">
        <v>2.005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579</v>
      </c>
      <c r="B98" s="1">
        <v>2.33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580</v>
      </c>
      <c r="B99" s="1">
        <v>3.4754E7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581</v>
      </c>
      <c r="B100" s="1">
        <v>0.67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582</v>
      </c>
      <c r="B101" s="1">
        <v>-0.42901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583</v>
      </c>
      <c r="B102" s="1">
        <v>-0.705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584</v>
      </c>
      <c r="B103" s="1">
        <v>0.73085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585</v>
      </c>
      <c r="B104" s="1">
        <v>-1.67008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586</v>
      </c>
      <c r="B105" s="1">
        <v>-2.29942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587</v>
      </c>
      <c r="B106" s="1" t="s">
        <v>516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588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-29.0</v>
      </c>
      <c r="D3" s="1">
        <v>-27.0</v>
      </c>
      <c r="E3" s="1">
        <f>IF(D3*FORECAST(E2,B3:D3,B2:D2)&gt;0,FORECAST(E2,B3:D3,B2:D2),D3)*$X$1</f>
        <v>-45.66666667</v>
      </c>
      <c r="F3" s="1">
        <f>IF(E3*FORECAST(F2,B3:E3,B2:E2)&gt;0,FORECAST(F2,B3:E3,B2:E2),E3)*$X$1</f>
        <v>-59.16666667</v>
      </c>
      <c r="G3" s="1">
        <f>IF(F3*FORECAST(G2,B3:F3,B2:F2)&gt;0,FORECAST(G2,B3:F3,B2:F2),F3)*$X$1</f>
        <v>-72.66666667</v>
      </c>
      <c r="H3" s="1">
        <f>IF(G3*FORECAST(H2,B3:G3,B2:G2)&gt;0,FORECAST(H2,B3:G3,B2:G2),G3)*$X$1</f>
        <v>-86.16666667</v>
      </c>
      <c r="I3" s="1">
        <f>IF(H3*FORECAST(I2,B3:H3,B2:H2)&gt;0,FORECAST(I2,B3:H3,B2:H2),H3)*$X$1</f>
        <v>-99.66666667</v>
      </c>
      <c r="J3" s="1">
        <f>IF(I3*FORECAST(J2,B3:I3,B2:I2)&gt;0,FORECAST(J2,B3:I3,B2:I2),I3)*$X$1</f>
        <v>-113.1666667</v>
      </c>
      <c r="K3" s="1">
        <f>IF(J3*FORECAST(K2,B3:J3,B2:J2)&gt;0,FORECAST(K2,B3:J3,B2:J2),J3)*$X$1</f>
        <v>-126.6666667</v>
      </c>
      <c r="L3" s="5">
        <f>IF(K3*FORECAST(L2,B3:K3,B2:K2)&gt;0,FORECAST(L2,B3:K3,B2:K2),K3)*$X$1</f>
        <v>-140.1666667</v>
      </c>
      <c r="M3" s="5">
        <f>IF(L3*FORECAST(M2,B3:L3,B2:L2)&gt;0,FORECAST(M2,B3:L3,B2:L2),L3)*$X$1</f>
        <v>-153.6666667</v>
      </c>
      <c r="N3" s="5">
        <f>IF(M3*FORECAST(N2,B3:M3,B2:M2)&gt;0,FORECAST(N2,B3:M3,B2:M2),M3)*$X$1</f>
        <v>-167.1666667</v>
      </c>
      <c r="O3" s="5">
        <f>IF(N3*FORECAST(O2,B3:N3,B2:N2)&gt;0,FORECAST(O2,B3:N3,B2:N2),N3)*$X$1</f>
        <v>-180.6666667</v>
      </c>
      <c r="P3" s="5">
        <f>IF(O3*FORECAST(P2,B3:O3,B2:O2)&gt;0,FORECAST(P2,B3:O3,B2:O2),O3)*$X$1</f>
        <v>-194.1666667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30.0</v>
      </c>
      <c r="C4" s="1">
        <v>51.0</v>
      </c>
      <c r="D4" s="1">
        <v>40.0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589</v>
      </c>
      <c r="B5" s="1">
        <v>40.0</v>
      </c>
      <c r="C5" s="1">
        <v>42.0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590</v>
      </c>
      <c r="L7" s="1">
        <f>IF(P3*FORECAST(P2,B3:P3,B2:P2)&gt;0,FORECAST(P2,B3:P3,B2:P2),O3)*$X$1 * (1+0.02)/(0.072-0.02)</f>
        <v>-3808.653846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591</v>
      </c>
      <c r="L8" s="6">
        <f t="array" ref="L8">NPV(0.072,F3:P3)</f>
        <v>-871.4302714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592</v>
      </c>
      <c r="L9" s="6">
        <f t="array" ref="L9">NPV(0.072,F16:P16)</f>
        <v>-1772.673956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593</v>
      </c>
      <c r="L10" s="6">
        <f>L8 + L9</f>
        <v>-2644.104228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594</v>
      </c>
      <c r="L12" s="6">
        <f>L10 - L11</f>
        <v>-2684.104228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595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-2684.104228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(1+0.02)/(0.072-0.02)</f>
        <v>-3808.653846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-12.0</v>
      </c>
      <c r="C3" s="1">
        <v>-37.0</v>
      </c>
      <c r="D3" s="1">
        <v>-80.0</v>
      </c>
      <c r="E3" s="1">
        <f>IF(D3*FORECAST(E2,B3:D3,B2:D2)&gt;0,FORECAST(E2,B3:D3,B2:D2),D3)*$X$1</f>
        <v>-111</v>
      </c>
      <c r="F3" s="1">
        <f>IF(E3*FORECAST(F2,B3:E3,B2:E2)&gt;0,FORECAST(F2,B3:E3,B2:E2),E3)*$X$1</f>
        <v>-145</v>
      </c>
      <c r="G3" s="1">
        <f>IF(F3*FORECAST(G2,B3:F3,B2:F2)&gt;0,FORECAST(G2,B3:F3,B2:F2),F3)*$X$1</f>
        <v>-179</v>
      </c>
      <c r="H3" s="1">
        <f>IF(G3*FORECAST(H2,B3:G3,B2:G2)&gt;0,FORECAST(H2,B3:G3,B2:G2),G3)*$X$1</f>
        <v>-213</v>
      </c>
      <c r="I3" s="1">
        <f>IF(H3*FORECAST(I2,B3:H3,B2:H2)&gt;0,FORECAST(I2,B3:H3,B2:H2),H3)*$X$1</f>
        <v>-247</v>
      </c>
      <c r="J3" s="1">
        <f>IF(I3*FORECAST(J2,B3:I3,B2:I2)&gt;0,FORECAST(J2,B3:I3,B2:I2),I3)*$X$1</f>
        <v>-281</v>
      </c>
      <c r="K3" s="1">
        <f>IF(J3*FORECAST(K2,B3:J3,B2:J2)&gt;0,FORECAST(K2,B3:J3,B2:J2),J3)*$X$1</f>
        <v>-315</v>
      </c>
      <c r="L3" s="5">
        <f>IF(K3*FORECAST(L2,B3:K3,B2:K2)&gt;0,FORECAST(L2,B3:K3,B2:K2),K3)*$X$1</f>
        <v>-349</v>
      </c>
      <c r="M3" s="5">
        <f>IF(L3*FORECAST(M2,B3:L3,B2:L2)&gt;0,FORECAST(M2,B3:L3,B2:L2),L3)*$X$1</f>
        <v>-383</v>
      </c>
      <c r="N3" s="5">
        <f>IF(M3*FORECAST(N2,B3:M3,B2:M2)&gt;0,FORECAST(N2,B3:M3,B2:M2),M3)*$X$1</f>
        <v>-417</v>
      </c>
      <c r="O3" s="5">
        <f>IF(N3*FORECAST(O2,B3:N3,B2:N2)&gt;0,FORECAST(O2,B3:N3,B2:N2),N3)*$X$1</f>
        <v>-451</v>
      </c>
      <c r="P3" s="5">
        <f>IF(O3*FORECAST(P2,B3:O3,B2:O2)&gt;0,FORECAST(P2,B3:O3,B2:O2),O3)*$X$1</f>
        <v>-485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30.0</v>
      </c>
      <c r="C4" s="1">
        <v>51.0</v>
      </c>
      <c r="D4" s="1">
        <v>40.0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589</v>
      </c>
      <c r="B5" s="1">
        <v>40.0</v>
      </c>
      <c r="C5" s="1">
        <v>42.0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590</v>
      </c>
      <c r="L7" s="1">
        <f>IF(P3*FORECAST(P2,B3:P3,B2:P2)&gt;0,FORECAST(P2,B3:P3,B2:P2),O3)*$X$1 * (1+0.02)/(0.072-0.02)</f>
        <v>-9513.461538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591</v>
      </c>
      <c r="L8" s="6">
        <f t="array" ref="L8">NPV(0.072,F3:P3)</f>
        <v>-2164.92346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592</v>
      </c>
      <c r="L9" s="6">
        <f t="array" ref="L9">NPV(0.072,F16:P16)</f>
        <v>-4427.880869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593</v>
      </c>
      <c r="L10" s="6">
        <f>L8 + L9</f>
        <v>-6592.804329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594</v>
      </c>
      <c r="L12" s="6">
        <f>L10 - L11</f>
        <v>-6632.804329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595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-6632.804329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(1+0.02)/(0.072-0.02)</f>
        <v>-9513.461538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