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<sst xmlns="http://schemas.openxmlformats.org/spreadsheetml/2006/main" count="737" uniqueCount="658">
  <si>
    <t>ticker</t>
  </si>
  <si>
    <t>AKAN</t>
  </si>
  <si>
    <t>nombre</t>
  </si>
  <si>
    <t>AKANDA CORP</t>
  </si>
  <si>
    <t>empresa</t>
  </si>
  <si>
    <t>Healthcare Facilities &amp; Services</t>
  </si>
  <si>
    <t>Open</t>
  </si>
  <si>
    <t>Target Price</t>
  </si>
  <si>
    <t>Upside</t>
  </si>
  <si>
    <t>310.87%</t>
  </si>
  <si>
    <t>Country</t>
  </si>
  <si>
    <t>United Kingdom</t>
  </si>
  <si>
    <t>Market Cap</t>
  </si>
  <si>
    <t>Book Value</t>
  </si>
  <si>
    <t>Pe ratio</t>
  </si>
  <si>
    <t>No encontrado</t>
  </si>
  <si>
    <t>Dividend Ratio</t>
  </si>
  <si>
    <t>Fiscal Period: December</t>
  </si>
  <si>
    <t>Net Income</t>
  </si>
  <si>
    <t>Depreciation &amp; Amortization - CF</t>
  </si>
  <si>
    <t>Amortization of Goodwill and Intangible Assets - (CF)</t>
  </si>
  <si>
    <t>Depreciation &amp; Amortization, Total</t>
  </si>
  <si>
    <t>Amortization of Deferred Charges, Total - (CF)</t>
  </si>
  <si>
    <t>(Gain) Loss From Sale Of Asset</t>
  </si>
  <si>
    <t>(Gain) Loss on Sale of Investments - (CF)</t>
  </si>
  <si>
    <t>Asset Writedown &amp; Restructuring Costs</t>
  </si>
  <si>
    <t>Stock-Based Compensation (CF)</t>
  </si>
  <si>
    <t>Net Cash From Discontinued Operations</t>
  </si>
  <si>
    <t>Other Operating Activities, Total</t>
  </si>
  <si>
    <t>Change In Accounts Receivable</t>
  </si>
  <si>
    <t>Change In Inventories</t>
  </si>
  <si>
    <t>Change In Accounts Payable</t>
  </si>
  <si>
    <t>Change in Other Net Operating Assets</t>
  </si>
  <si>
    <t>Cash from Operations</t>
  </si>
  <si>
    <t>Capital Expenditure</t>
  </si>
  <si>
    <t>Sale of Property, Plant, and Equipment</t>
  </si>
  <si>
    <t>Cash Acquisitions</t>
  </si>
  <si>
    <t>Sale (Purchase) of Intangible assets</t>
  </si>
  <si>
    <t>Investment in Marketable and Equity Securities, Total</t>
  </si>
  <si>
    <t>Net (Increase) Decrease in Loans Originated / Sold - Investing</t>
  </si>
  <si>
    <t>Other Investing Activities, Total</t>
  </si>
  <si>
    <t>Cash from Investing</t>
  </si>
  <si>
    <t>Short Term Debt Issued, Total</t>
  </si>
  <si>
    <t>Long-Term Debt Issued, Total</t>
  </si>
  <si>
    <t>Total Debt Issued</t>
  </si>
  <si>
    <t>Long-Term Debt Repaid, Total</t>
  </si>
  <si>
    <t>Total Debt Repaid</t>
  </si>
  <si>
    <t>Issuance of Common Stock</t>
  </si>
  <si>
    <t>Cash from Financing</t>
  </si>
  <si>
    <t>Foreign Exchange Rate Adjustments</t>
  </si>
  <si>
    <t>Net Change in Cash</t>
  </si>
  <si>
    <t>Supplemental Items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</si>
  <si>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</si>
  <si>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</si>
  <si>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</si>
  <si>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</si>
  <si>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</si>
  <si>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</si>
  <si>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Short Term Investments</t>
  </si>
  <si>
    <t>Total Cash And Short Term Investments</t>
  </si>
  <si>
    <t>Accounts Receivable, Total</t>
  </si>
  <si>
    <t>Other Receivables</t>
  </si>
  <si>
    <t>Total Receivables</t>
  </si>
  <si>
    <t>Inventory</t>
  </si>
  <si>
    <t>Prepaid Expenses</t>
  </si>
  <si>
    <t>Restricted Cash</t>
  </si>
  <si>
    <t>Other Current Assets, Total</t>
  </si>
  <si>
    <t>Total Current Assets</t>
  </si>
  <si>
    <t>Gross Property Plant And Equipment</t>
  </si>
  <si>
    <t>Accumulated Depreciation</t>
  </si>
  <si>
    <t>Net Property Plant And Equipment</t>
  </si>
  <si>
    <t>Other Intangibles, Total</t>
  </si>
  <si>
    <t>Loans Receivable Long-Term</t>
  </si>
  <si>
    <t>Total Assets</t>
  </si>
  <si>
    <t>Liabilities</t>
  </si>
  <si>
    <t>Accounts Payable, Total</t>
  </si>
  <si>
    <t>Accrued Expenses, Total</t>
  </si>
  <si>
    <t>Short-term Borrowings</t>
  </si>
  <si>
    <t>Current Portion of Long-Term Debt</t>
  </si>
  <si>
    <t>Current Portion of Leases</t>
  </si>
  <si>
    <t>Other Current Liabilities</t>
  </si>
  <si>
    <t>Total Current Liabilities</t>
  </si>
  <si>
    <t>Long-Term Debt</t>
  </si>
  <si>
    <t>Long-Term Leases</t>
  </si>
  <si>
    <t>Total Liabilities</t>
  </si>
  <si>
    <t>Common Stock, Total</t>
  </si>
  <si>
    <t>Retained Earnings</t>
  </si>
  <si>
    <t>Comprehensive Income and Other</t>
  </si>
  <si>
    <t>Total Common Equity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</si>
  <si>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</si>
  <si>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</si>
  <si>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</si>
  <si>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</si>
  <si>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</si>
  <si>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-306.6</t>
  </si>
  <si>
    <t>-79.22</t>
  </si>
  <si>
    <t>621.29</t>
  </si>
  <si>
    <t>-54.42</t>
  </si>
  <si>
    <t>Tangible Book Value</t>
  </si>
  <si>
    <t>Tangible Book Value Per Share</t>
  </si>
  <si>
    <t>-326.19</t>
  </si>
  <si>
    <t>-88.54</t>
  </si>
  <si>
    <t>108.36</t>
  </si>
  <si>
    <t>-108.43</t>
  </si>
  <si>
    <t>Total Debt</t>
  </si>
  <si>
    <t>Net Debt</t>
  </si>
  <si>
    <t>Account Code - Inventory Valuation</t>
  </si>
  <si>
    <t>Inventories - Finished Goods, Total</t>
  </si>
  <si>
    <t>Land - (BS)</t>
  </si>
  <si>
    <t>Machinery, Total</t>
  </si>
  <si>
    <t>Revenues</t>
  </si>
  <si>
    <t>Total Revenues</t>
  </si>
  <si>
    <t>Cost of Goods Sold, Total</t>
  </si>
  <si>
    <t>Gross Profit</t>
  </si>
  <si>
    <t>Selling General &amp; Admin Expenses, Total</t>
  </si>
  <si>
    <t>Stock-Based Compensation (IS)</t>
  </si>
  <si>
    <t>Depreciation &amp; Amortization - (IS)</t>
  </si>
  <si>
    <t>Other Operating Expenses, Total</t>
  </si>
  <si>
    <t>Operating Income</t>
  </si>
  <si>
    <t>Interest Expense, Total</t>
  </si>
  <si>
    <t>Interest And Investment Income</t>
  </si>
  <si>
    <t>Net Interest Expenses</t>
  </si>
  <si>
    <t>Currency Exchange Gains (Loss)</t>
  </si>
  <si>
    <t>Other Non Operating Income (Expenses)</t>
  </si>
  <si>
    <t>EBT, Excl. Unusual Items</t>
  </si>
  <si>
    <t>Merger &amp; Related Restructuring Charges</t>
  </si>
  <si>
    <t>Gain (Loss) On Sale Of Investments</t>
  </si>
  <si>
    <t>Gain (Loss) On Sale Of Assets</t>
  </si>
  <si>
    <t>Asset Writedown</t>
  </si>
  <si>
    <t>Other Unusual Items</t>
  </si>
  <si>
    <t>EBT, Incl. Unusual Items</t>
  </si>
  <si>
    <t>Earnings From Continuing Operations</t>
  </si>
  <si>
    <t>Earnings Of Discontinued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</si>
  <si>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</si>
  <si>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</si>
  <si>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</si>
  <si>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</si>
  <si>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</si>
  <si>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</si>
  <si>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-84.98</t>
  </si>
  <si>
    <t>-140.18</t>
  </si>
  <si>
    <t>-400.95</t>
  </si>
  <si>
    <t>-311.59</t>
  </si>
  <si>
    <t>-573.11</t>
  </si>
  <si>
    <t>Basic EPS - Continuing Operations</t>
  </si>
  <si>
    <t>-220.12</t>
  </si>
  <si>
    <t>Basic Weighted Average Shares Outstanding</t>
  </si>
  <si>
    <t>Net EPS - Diluted</t>
  </si>
  <si>
    <t>Diluted EPS - Continuing Operations</t>
  </si>
  <si>
    <t>Diluted Weighted Average Shares Outstanding</t>
  </si>
  <si>
    <t>Normalized Basic EPS</t>
  </si>
  <si>
    <t>-53.11</t>
  </si>
  <si>
    <t>-87.61</t>
  </si>
  <si>
    <t>-250.59</t>
  </si>
  <si>
    <t>-339.06</t>
  </si>
  <si>
    <t>-109.88</t>
  </si>
  <si>
    <t>Normalized Diluted EPS</t>
  </si>
  <si>
    <t>EBITDA</t>
  </si>
  <si>
    <t>EBITA</t>
  </si>
  <si>
    <t>EBIT</t>
  </si>
  <si>
    <t>Normalized Net Income</t>
  </si>
  <si>
    <t>Supplemental Operating Expense Items</t>
  </si>
  <si>
    <t>General and Administrative Expenses</t>
  </si>
  <si>
    <t>Stock-Based Comp., G&amp;A Exp. (Total)</t>
  </si>
  <si>
    <t>Stock-Based Comp., Other (Total)</t>
  </si>
  <si>
    <t>Total Stock-Based Compensation</t>
  </si>
  <si>
    <t>Profitability</t>
  </si>
  <si>
    <t>Return on Assets</t>
  </si>
  <si>
    <t>-69.33</t>
  </si>
  <si>
    <t>-52.95</t>
  </si>
  <si>
    <t>-25.61</t>
  </si>
  <si>
    <t>Return on Total Capital</t>
  </si>
  <si>
    <t>-74.56</t>
  </si>
  <si>
    <t>-65.26</t>
  </si>
  <si>
    <t>-39.56</t>
  </si>
  <si>
    <t>Return On Equity %</t>
  </si>
  <si>
    <t>224.82</t>
  </si>
  <si>
    <t>-66.69</t>
  </si>
  <si>
    <t>-279.79</t>
  </si>
  <si>
    <t>Return on Common Equity</t>
  </si>
  <si>
    <t>Margin Analysis</t>
  </si>
  <si>
    <t>Gross Profit Margin %</t>
  </si>
  <si>
    <t>124.81</t>
  </si>
  <si>
    <t>5.16</t>
  </si>
  <si>
    <t>SG&amp;A Margin</t>
  </si>
  <si>
    <t>666.99</t>
  </si>
  <si>
    <t>260.6</t>
  </si>
  <si>
    <t>EBITDA Margin %</t>
  </si>
  <si>
    <t>-626.96</t>
  </si>
  <si>
    <t>-265.3</t>
  </si>
  <si>
    <t>EBITA Margin %</t>
  </si>
  <si>
    <t>-666.55</t>
  </si>
  <si>
    <t>-339.65</t>
  </si>
  <si>
    <t>EBIT Margin %</t>
  </si>
  <si>
    <t>-760.64</t>
  </si>
  <si>
    <t>-453.76</t>
  </si>
  <si>
    <t>Income From Continuing Operations Margin %</t>
  </si>
  <si>
    <t>-314.37</t>
  </si>
  <si>
    <t>Net Income Margin %</t>
  </si>
  <si>
    <t>Net Avail. For Common Margin %</t>
  </si>
  <si>
    <t>Normalized Net Income Margin</t>
  </si>
  <si>
    <t>-484.23</t>
  </si>
  <si>
    <t>-286.48</t>
  </si>
  <si>
    <t>Levered Free Cash Flow Margin</t>
  </si>
  <si>
    <t>-93.19</t>
  </si>
  <si>
    <t>61.35</t>
  </si>
  <si>
    <t>Unlevered Free Cash Flow Margin</t>
  </si>
  <si>
    <t>-90.43</t>
  </si>
  <si>
    <t>68.75</t>
  </si>
  <si>
    <t>Asset Turnover</t>
  </si>
  <si>
    <t>0.01</t>
  </si>
  <si>
    <t>0.11</t>
  </si>
  <si>
    <t>0.09</t>
  </si>
  <si>
    <t>Fixed Assets Turnover</t>
  </si>
  <si>
    <t>0.32</t>
  </si>
  <si>
    <t>0.29</t>
  </si>
  <si>
    <t>Receivables Turnover (Average Receivables)</t>
  </si>
  <si>
    <t>6.99</t>
  </si>
  <si>
    <t>4.93</t>
  </si>
  <si>
    <t>Inventory Turnover (Average Inventory)</t>
  </si>
  <si>
    <t>1.75</t>
  </si>
  <si>
    <t>Short Term Liquidity</t>
  </si>
  <si>
    <t>Current Ratio</t>
  </si>
  <si>
    <t>0.05</t>
  </si>
  <si>
    <t>0.48</t>
  </si>
  <si>
    <t>0.41</t>
  </si>
  <si>
    <t>0.18</t>
  </si>
  <si>
    <t>Quick Ratio</t>
  </si>
  <si>
    <t>0</t>
  </si>
  <si>
    <t>0.45</t>
  </si>
  <si>
    <t>0.04</t>
  </si>
  <si>
    <t>Operating Cash Flow to Current Liabilities</t>
  </si>
  <si>
    <t>-0.5</t>
  </si>
  <si>
    <t>-0.79</t>
  </si>
  <si>
    <t>-1.23</t>
  </si>
  <si>
    <t>-0.15</t>
  </si>
  <si>
    <t>Days Sales Outstanding (Average Receivables)</t>
  </si>
  <si>
    <t>52.22</t>
  </si>
  <si>
    <t>Days Outstanding Inventory (Average Inventory)</t>
  </si>
  <si>
    <t>208.83</t>
  </si>
  <si>
    <t>Average Days Payable Outstanding</t>
  </si>
  <si>
    <t>Cash Conversion Cycle (Average Days)</t>
  </si>
  <si>
    <t>-770.91</t>
  </si>
  <si>
    <t>Long Term Solvency</t>
  </si>
  <si>
    <t>Total Debt/Equity</t>
  </si>
  <si>
    <t>-181.3</t>
  </si>
  <si>
    <t>-434.59</t>
  </si>
  <si>
    <t>14.5</t>
  </si>
  <si>
    <t>-104.44</t>
  </si>
  <si>
    <t>Total Debt / Total Capital</t>
  </si>
  <si>
    <t>129.89</t>
  </si>
  <si>
    <t>12.66</t>
  </si>
  <si>
    <t>LT Debt/Equity</t>
  </si>
  <si>
    <t>-130.67</t>
  </si>
  <si>
    <t>-89.9</t>
  </si>
  <si>
    <t>10.22</t>
  </si>
  <si>
    <t>-65.22</t>
  </si>
  <si>
    <t>Long-Term Debt / Total Capital</t>
  </si>
  <si>
    <t>160.73</t>
  </si>
  <si>
    <t>26.87</t>
  </si>
  <si>
    <t>8.92</t>
  </si>
  <si>
    <t>Total Liabilities / Total Assets</t>
  </si>
  <si>
    <t>217.71</t>
  </si>
  <si>
    <t>127.36</t>
  </si>
  <si>
    <t>31.02</t>
  </si>
  <si>
    <t>143.31</t>
  </si>
  <si>
    <t>EBIT / Interest Expense</t>
  </si>
  <si>
    <t>-1.83</t>
  </si>
  <si>
    <t>-2.58</t>
  </si>
  <si>
    <t>-6.25</t>
  </si>
  <si>
    <t>-172.79</t>
  </si>
  <si>
    <t>-38.34</t>
  </si>
  <si>
    <t>EBITDA / Interest Expense</t>
  </si>
  <si>
    <t>-1.42</t>
  </si>
  <si>
    <t>-2.2</t>
  </si>
  <si>
    <t>-5.97</t>
  </si>
  <si>
    <t>-141.65</t>
  </si>
  <si>
    <t>-21.61</t>
  </si>
  <si>
    <t>(EBITDA - Capex) / Interest Expense</t>
  </si>
  <si>
    <t>-2.78</t>
  </si>
  <si>
    <t>-2.88</t>
  </si>
  <si>
    <t>-6.5</t>
  </si>
  <si>
    <t>-144.35</t>
  </si>
  <si>
    <t>-21.62</t>
  </si>
  <si>
    <t>Total Debt / EBITDA</t>
  </si>
  <si>
    <t>-6.44</t>
  </si>
  <si>
    <t>-1.47</t>
  </si>
  <si>
    <t>-0.24</t>
  </si>
  <si>
    <t>-0.72</t>
  </si>
  <si>
    <t>Net Debt / EBITDA</t>
  </si>
  <si>
    <t>-6.43</t>
  </si>
  <si>
    <t>-0.93</t>
  </si>
  <si>
    <t>-0.21</t>
  </si>
  <si>
    <t>-0.71</t>
  </si>
  <si>
    <t>Total Debt / (EBITDA - Capex)</t>
  </si>
  <si>
    <t>-4.92</t>
  </si>
  <si>
    <t>-1.35</t>
  </si>
  <si>
    <t>-0.23</t>
  </si>
  <si>
    <t>Net Debt / (EBITDA - Capex)</t>
  </si>
  <si>
    <t>-4.91</t>
  </si>
  <si>
    <t>-0.86</t>
  </si>
  <si>
    <t>-0.2</t>
  </si>
  <si>
    <t>Growth Over Prior Year</t>
  </si>
  <si>
    <t>Total Revenues, 1 Yr. Growth %</t>
  </si>
  <si>
    <t>-17.55</t>
  </si>
  <si>
    <t>Gross Profit, 1 Yr. Growth %</t>
  </si>
  <si>
    <t>-96.59</t>
  </si>
  <si>
    <t>EBITDA, 1 Yr. Growth %</t>
  </si>
  <si>
    <t>101.73</t>
  </si>
  <si>
    <t>360.47</t>
  </si>
  <si>
    <t>548.95</t>
  </si>
  <si>
    <t>-65.63</t>
  </si>
  <si>
    <t>EBITA, 1 Yr. Growth %</t>
  </si>
  <si>
    <t>84.82</t>
  </si>
  <si>
    <t>310.26</t>
  </si>
  <si>
    <t>589.8</t>
  </si>
  <si>
    <t>-58.58</t>
  </si>
  <si>
    <t>EBIT, 1 Yr. Growth %</t>
  </si>
  <si>
    <t>675.3</t>
  </si>
  <si>
    <t>-51.42</t>
  </si>
  <si>
    <t>Earnings From Cont. Operations, 1 Yr. Growth %</t>
  </si>
  <si>
    <t>64.96</t>
  </si>
  <si>
    <t>253.44</t>
  </si>
  <si>
    <t>232.92</t>
  </si>
  <si>
    <t>291.9</t>
  </si>
  <si>
    <t>Net Income, 1 Yr. Growth %</t>
  </si>
  <si>
    <t>43.37</t>
  </si>
  <si>
    <t>176.86</t>
  </si>
  <si>
    <t>Normalized Net Income, 1 Yr. Growth %</t>
  </si>
  <si>
    <t>720.49</t>
  </si>
  <si>
    <t>-51.81</t>
  </si>
  <si>
    <t>Diluted EPS Before Extra, 1 Yr. Growth %</t>
  </si>
  <si>
    <t>63.64</t>
  </si>
  <si>
    <t>178.44</t>
  </si>
  <si>
    <t>80.46</t>
  </si>
  <si>
    <t>160.36</t>
  </si>
  <si>
    <t>Accounts Receivable, 1 Yr. Growth %</t>
  </si>
  <si>
    <t>-78.37</t>
  </si>
  <si>
    <t>Inventory, 1 Yr. Growth %</t>
  </si>
  <si>
    <t>21.72</t>
  </si>
  <si>
    <t>Net Property, Plant and Equip., 1 Yr. Growth %</t>
  </si>
  <si>
    <t>227.94</t>
  </si>
  <si>
    <t>-78.84</t>
  </si>
  <si>
    <t>Total Assets, 1 Yr. Growth %</t>
  </si>
  <si>
    <t>88.22</t>
  </si>
  <si>
    <t>384.67</t>
  </si>
  <si>
    <t>-77.33</t>
  </si>
  <si>
    <t>Tangible Book Value, 1 Yr. Growth %</t>
  </si>
  <si>
    <t>-54.04</t>
  </si>
  <si>
    <t>-290.67</t>
  </si>
  <si>
    <t>-262.6</t>
  </si>
  <si>
    <t>Common Equity, 1 Yr. Growth %</t>
  </si>
  <si>
    <t>-56.25</t>
  </si>
  <si>
    <t>-114.23</t>
  </si>
  <si>
    <t>Cash From Operations, 1 Yr. Growth %</t>
  </si>
  <si>
    <t>110.56</t>
  </si>
  <si>
    <t>384.82</t>
  </si>
  <si>
    <t>74.92</t>
  </si>
  <si>
    <t>-86.92</t>
  </si>
  <si>
    <t>Capital Expenditures, 1 Yr. Growth %</t>
  </si>
  <si>
    <t>-34.49</t>
  </si>
  <si>
    <t>31.27</t>
  </si>
  <si>
    <t>-46.06</t>
  </si>
  <si>
    <t>-99.52</t>
  </si>
  <si>
    <t>Levered Free Cash Flow, 1 Yr. Growth %</t>
  </si>
  <si>
    <t>27.86</t>
  </si>
  <si>
    <t>235.22</t>
  </si>
  <si>
    <t>Unlevered Free Cash Flow, 1 Yr. Growth %</t>
  </si>
  <si>
    <t>24.51</t>
  </si>
  <si>
    <t>Compound Annual Growth Rate Over Two Years</t>
  </si>
  <si>
    <t>Total Revenues, 2 Yr. CAGR %</t>
  </si>
  <si>
    <t>622.05</t>
  </si>
  <si>
    <t>Gross Profit, 2 Yr. CAGR %</t>
  </si>
  <si>
    <t>640.25</t>
  </si>
  <si>
    <t>736.96</t>
  </si>
  <si>
    <t>EBITDA, 2 Yr. CAGR %</t>
  </si>
  <si>
    <t>204.78</t>
  </si>
  <si>
    <t>240.46</t>
  </si>
  <si>
    <t>50.47</t>
  </si>
  <si>
    <t>EBITA, 2 Yr. CAGR %</t>
  </si>
  <si>
    <t>175.37</t>
  </si>
  <si>
    <t>223.77</t>
  </si>
  <si>
    <t>70.24</t>
  </si>
  <si>
    <t>EBIT, 2 Yr. CAGR %</t>
  </si>
  <si>
    <t>245.87</t>
  </si>
  <si>
    <t>95.28</t>
  </si>
  <si>
    <t>Earnings From Cont. Operations, 2 Yr. CAGR %</t>
  </si>
  <si>
    <t>141.46</t>
  </si>
  <si>
    <t>89.2</t>
  </si>
  <si>
    <t>261.21</t>
  </si>
  <si>
    <t>Net Income, 2 Yr. CAGR %</t>
  </si>
  <si>
    <t>125.11</t>
  </si>
  <si>
    <t>99.23</t>
  </si>
  <si>
    <t>Normalized Net Income, 2 Yr. CAGR %</t>
  </si>
  <si>
    <t>197.03</t>
  </si>
  <si>
    <t>100.06</t>
  </si>
  <si>
    <t>Diluted EPS Before Extra, 2 Yr. CAGR %</t>
  </si>
  <si>
    <t>113.45</t>
  </si>
  <si>
    <t>23.64</t>
  </si>
  <si>
    <t>116.76</t>
  </si>
  <si>
    <t>Accounts Receivable, 2 Yr. CAGR %</t>
  </si>
  <si>
    <t>129.97</t>
  </si>
  <si>
    <t>Inventory, 2 Yr. CAGR %</t>
  </si>
  <si>
    <t>Net Property, Plant and Equip., 2 Yr. CAGR %</t>
  </si>
  <si>
    <t>80.64</t>
  </si>
  <si>
    <t>-16.7</t>
  </si>
  <si>
    <t>Total Assets, 2 Yr. CAGR %</t>
  </si>
  <si>
    <t>202.03</t>
  </si>
  <si>
    <t>4.82</t>
  </si>
  <si>
    <t>Tangible Book Value, 2 Yr. CAGR %</t>
  </si>
  <si>
    <t>-6.38</t>
  </si>
  <si>
    <t>76.08</t>
  </si>
  <si>
    <t>Common Equity, 2 Yr. CAGR %</t>
  </si>
  <si>
    <t>131.21</t>
  </si>
  <si>
    <t>31.88</t>
  </si>
  <si>
    <t>Cash From Operations, 2 Yr. CAGR %</t>
  </si>
  <si>
    <t>219.5</t>
  </si>
  <si>
    <t>191.21</t>
  </si>
  <si>
    <t>-52.16</t>
  </si>
  <si>
    <t>Capital Expenditures, 2 Yr. CAGR %</t>
  </si>
  <si>
    <t>-7.26</t>
  </si>
  <si>
    <t>-15.85</t>
  </si>
  <si>
    <t>-94.9</t>
  </si>
  <si>
    <t>Levered Free Cash Flow, 2 Yr. CAGR %</t>
  </si>
  <si>
    <t>-16.69</t>
  </si>
  <si>
    <t>Unlevered Free Cash Flow, 2 Yr. CAGR %</t>
  </si>
  <si>
    <t>-11.66</t>
  </si>
  <si>
    <t>Compound Annual Growth Rate Over Three Years</t>
  </si>
  <si>
    <t>Total Revenues, 3 Yr. CAGR %</t>
  </si>
  <si>
    <t>915.61</t>
  </si>
  <si>
    <t>Gross Profit, 3 Yr. CAGR %</t>
  </si>
  <si>
    <t>23.15</t>
  </si>
  <si>
    <t>EBITDA, 3 Yr. CAGR %</t>
  </si>
  <si>
    <t>185.96</t>
  </si>
  <si>
    <t>59.32</t>
  </si>
  <si>
    <t>EBITA, 3 Yr. CAGR %</t>
  </si>
  <si>
    <t>168.58</t>
  </si>
  <si>
    <t>63.92</t>
  </si>
  <si>
    <t>EBIT, 3 Yr. CAGR %</t>
  </si>
  <si>
    <t>180.67</t>
  </si>
  <si>
    <t>80.54</t>
  </si>
  <si>
    <t>Earnings From Cont. Operations, 3 Yr. CAGR %</t>
  </si>
  <si>
    <t>80.75</t>
  </si>
  <si>
    <t>141.18</t>
  </si>
  <si>
    <t>Net Income, 3 Yr. CAGR %</t>
  </si>
  <si>
    <t>102.95</t>
  </si>
  <si>
    <t>Normalized Net Income, 3 Yr. CAGR %</t>
  </si>
  <si>
    <t>144.15</t>
  </si>
  <si>
    <t>62.66</t>
  </si>
  <si>
    <t>Diluted EPS Before Extra, 3 Yr. CAGR %</t>
  </si>
  <si>
    <t>35.75</t>
  </si>
  <si>
    <t>58.47</t>
  </si>
  <si>
    <t>Inventory, 3 Yr. CAGR %</t>
  </si>
  <si>
    <t>Net Property, Plant and Equip., 3 Yr. CAGR %</t>
  </si>
  <si>
    <t>-11.62</t>
  </si>
  <si>
    <t>Total Assets, 3 Yr. CAGR %</t>
  </si>
  <si>
    <t>27.4</t>
  </si>
  <si>
    <t>Tangible Book Value, 3 Yr. CAGR %</t>
  </si>
  <si>
    <t>12.53</t>
  </si>
  <si>
    <t>Common Equity, 3 Yr. CAGR %</t>
  </si>
  <si>
    <t>-8.71</t>
  </si>
  <si>
    <t>Cash From Operations, 3 Yr. CAGR %</t>
  </si>
  <si>
    <t>161.37</t>
  </si>
  <si>
    <t>3.52</t>
  </si>
  <si>
    <t>Capital Expenditures, 3 Yr. CAGR %</t>
  </si>
  <si>
    <t>-22.59</t>
  </si>
  <si>
    <t>-84.93</t>
  </si>
  <si>
    <t>2022</t>
  </si>
  <si>
    <t>2023</t>
  </si>
  <si>
    <t>Capitalization
                                    1</t>
  </si>
  <si>
    <t>4.835</t>
  </si>
  <si>
    <t>1.773</t>
  </si>
  <si>
    <t>Change</t>
  </si>
  <si>
    <t>-</t>
  </si>
  <si>
    <t>-63.33%</t>
  </si>
  <si>
    <t>Enterprise Value (EV)</t>
  </si>
  <si>
    <t>8.242</t>
  </si>
  <si>
    <t>5.689</t>
  </si>
  <si>
    <t>-30.98%</t>
  </si>
  <si>
    <t>P/E ratio</t>
  </si>
  <si>
    <t>-0.38x</t>
  </si>
  <si>
    <t>-0.06x</t>
  </si>
  <si>
    <t>PBR</t>
  </si>
  <si>
    <t>0.19x</t>
  </si>
  <si>
    <t>-0.65x</t>
  </si>
  <si>
    <t>PEG</t>
  </si>
  <si>
    <t>0x</t>
  </si>
  <si>
    <t>-0x</t>
  </si>
  <si>
    <t>Capitalization / Revenue</t>
  </si>
  <si>
    <t>1,845,549x</t>
  </si>
  <si>
    <t>820,818x</t>
  </si>
  <si>
    <t>EV / Revenue</t>
  </si>
  <si>
    <t>3.15x</t>
  </si>
  <si>
    <t>2.63x</t>
  </si>
  <si>
    <t>EV / EBITDA</t>
  </si>
  <si>
    <t>EV / EBIT</t>
  </si>
  <si>
    <t>EV / FCF</t>
  </si>
  <si>
    <t>-3.38x</t>
  </si>
  <si>
    <t>4.29x</t>
  </si>
  <si>
    <t>FCF Yield</t>
  </si>
  <si>
    <t>-0%</t>
  </si>
  <si>
    <t>0%</t>
  </si>
  <si>
    <t>Dividend per Share
                                    2</t>
  </si>
  <si>
    <t>Rate of return</t>
  </si>
  <si>
    <t>EPS
                                    2</t>
  </si>
  <si>
    <t>-311.6</t>
  </si>
  <si>
    <t>-573.1</t>
  </si>
  <si>
    <t>Distribution rate</t>
  </si>
  <si>
    <t>Net sales</t>
  </si>
  <si>
    <t>2.62</t>
  </si>
  <si>
    <t>2.16</t>
  </si>
  <si>
    <t>EBITDA
                                    1</t>
  </si>
  <si>
    <t>-16.42</t>
  </si>
  <si>
    <t>-5.731</t>
  </si>
  <si>
    <t>EBIT
                                    1</t>
  </si>
  <si>
    <t>-19.93</t>
  </si>
  <si>
    <t>-9.801</t>
  </si>
  <si>
    <t>Net income
                                    1</t>
  </si>
  <si>
    <t>-32.28</t>
  </si>
  <si>
    <t>3.407</t>
  </si>
  <si>
    <t>3.916</t>
  </si>
  <si>
    <t>Reference price
                                    2</t>
  </si>
  <si>
    <t>119.200</t>
  </si>
  <si>
    <t>35.236</t>
  </si>
  <si>
    <t>Nbr of stocks (in thousands)</t>
  </si>
  <si>
    <t>40.6</t>
  </si>
  <si>
    <t>50.3</t>
  </si>
  <si>
    <t>Announcement Date</t>
  </si>
  <si>
    <t>5/2/23</t>
  </si>
  <si>
    <t>5/1/24</t>
  </si>
  <si>
    <t>address1</t>
  </si>
  <si>
    <t>1a, 1b Learoyd Road</t>
  </si>
  <si>
    <t>city</t>
  </si>
  <si>
    <t>New Romney</t>
  </si>
  <si>
    <t>zip</t>
  </si>
  <si>
    <t>TN28 8XU</t>
  </si>
  <si>
    <t>country</t>
  </si>
  <si>
    <t>phone</t>
  </si>
  <si>
    <t>44 20 2498 7917</t>
  </si>
  <si>
    <t>website</t>
  </si>
  <si>
    <t>https://www.akandacorp.com</t>
  </si>
  <si>
    <t>industry</t>
  </si>
  <si>
    <t>Drug Manufacturers - Specialty &amp; Generic</t>
  </si>
  <si>
    <t>industryKey</t>
  </si>
  <si>
    <t>drug-manufacturers-specialty-generic</t>
  </si>
  <si>
    <t>industryDisp</t>
  </si>
  <si>
    <t>sector</t>
  </si>
  <si>
    <t>Healthcare</t>
  </si>
  <si>
    <t>sectorKey</t>
  </si>
  <si>
    <t>healthcare</t>
  </si>
  <si>
    <t>sectorDisp</t>
  </si>
  <si>
    <t>longBusinessSummary</t>
  </si>
  <si>
    <t>Akanda Corp., through its subsidiaries, engages in the cultivation, manufacture, and distribution of cannabis-based products for medicinal use worldwide. It offers medicinal-grade cannabis and cannabis based medical and wellness products. The company was incorporated in 2021 and is headquartered in New Romney, the United Kingdom.</t>
  </si>
  <si>
    <t>companyOfficers</t>
  </si>
  <si>
    <t>[{'maxAge': 1, 'name': 'Ms. Katharyn  Field', 'age': 40, 'title': 'Interim CEO &amp; Executive Director', 'yearBorn': 1984, 'fiscalYear': 2023, 'totalPay': 111968, 'exercisedValue': 0, 'unexercisedValue': 0}, {'maxAge': 1, 'name': 'Dr. Gurcharn  Deol B.A., M.A., Ph.D.', 'age': 56, 'title': 'Chief Financial Officer', 'yearBorn': 1968, 'fiscalYear': 2023, 'totalPay': 45426, 'exercisedValue': 0, 'unexercisedValue': 0}]</t>
  </si>
  <si>
    <t>compensationAsOfEpochDate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</si>
  <si>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</si>
  <si>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</si>
  <si>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</si>
  <si>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</si>
  <si>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</si>
  <si>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</si>
  <si>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</si>
  <si>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</si>
  <si>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</si>
  <si>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</si>
  <si>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beta</t>
  </si>
  <si>
    <t>volume</t>
  </si>
  <si>
    <t>regularMarketVolume</t>
  </si>
  <si>
    <t>averageVolume</t>
  </si>
  <si>
    <t>averageVolume10days</t>
  </si>
  <si>
    <t>averageDailyVolume10Day</t>
  </si>
  <si>
    <t>bid</t>
  </si>
  <si>
    <t>ask</t>
  </si>
  <si>
    <t>bidSize</t>
  </si>
  <si>
    <t>askSize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</si>
  <si>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</si>
  <si>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</si>
  <si>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</si>
  <si>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</si>
  <si>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</si>
  <si>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</si>
  <si>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currency</t>
  </si>
  <si>
    <t>USD</t>
  </si>
  <si>
    <t>enterpriseValue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</si>
  <si>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</si>
  <si>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</si>
  <si>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</si>
  <si>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</si>
  <si>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</si>
  <si>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</si>
  <si>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</si>
  <si>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</si>
  <si>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</si>
  <si>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</si>
  <si>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</si>
  <si>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</si>
  <si>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</si>
  <si>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</si>
  <si>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</si>
  <si>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</si>
  <si>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netIncomeToCommon</t>
  </si>
  <si>
    <t>trailingEps</t>
  </si>
  <si>
    <t>lastSplitFactor</t>
  </si>
  <si>
    <t>1:2</t>
  </si>
  <si>
    <t>lastSplitDate</t>
  </si>
  <si>
    <t>enterpriseToRevenue</t>
  </si>
  <si>
    <t>enterpriseToEbitda</t>
  </si>
  <si>
    <t>52WeekChange</t>
  </si>
  <si>
    <t>SandP52WeekChange</t>
  </si>
  <si>
    <t>exchange</t>
  </si>
  <si>
    <t>NCM</t>
  </si>
  <si>
    <t>quoteType</t>
  </si>
  <si>
    <t>EQUITY</t>
  </si>
  <si>
    <t>symbol</t>
  </si>
  <si>
    <t>underlyingSymbol</t>
  </si>
  <si>
    <t>shortName</t>
  </si>
  <si>
    <t>Akanda Corp.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</si>
  <si>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</si>
  <si>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</si>
  <si>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</si>
  <si>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</si>
  <si>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</si>
  <si>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</si>
  <si>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</si>
  <si>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5fccdbf8-128a-362f-956c-630b56de404b</t>
  </si>
  <si>
    <t>messageBoardId</t>
  </si>
  <si>
    <t>finmb_1757573328</t>
  </si>
  <si>
    <t>gmtOffSetMilliseconds</t>
  </si>
  <si>
    <t>currentPrice</t>
  </si>
  <si>
    <t>recommendationKey</t>
  </si>
  <si>
    <t>none</t>
  </si>
  <si>
    <t>totalCash</t>
  </si>
  <si>
    <t>totalCashPerShare</t>
  </si>
  <si>
    <t>ebitda</t>
  </si>
  <si>
    <t>totalDebt</t>
  </si>
  <si>
    <t>quickRatio</t>
  </si>
  <si>
    <t>currentRatio</t>
  </si>
  <si>
    <t>totalRevenue</t>
  </si>
  <si>
    <t>debtToEquity</t>
  </si>
  <si>
    <t>revenuePerShare</t>
  </si>
  <si>
    <t>returnOnAssets</t>
  </si>
  <si>
    <t>returnOnEquity</t>
  </si>
  <si>
    <t>freeCashflow</t>
  </si>
  <si>
    <t>operatingCashflow</t>
  </si>
  <si>
    <t>revenueGrowth</t>
  </si>
  <si>
    <t>grossMargins</t>
  </si>
  <si>
    <t>ebitdaMargins</t>
  </si>
  <si>
    <t>operatingMargins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</si>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</sst>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akandacorp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1.58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6.491712924740634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2225823.0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3.523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 t="s">
        <v>15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16</v>
      </c>
      <c r="B11" s="1" t="s">
        <v>15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17</v>
      </c>
      <c r="B1" s="1">
        <v>2019.0</v>
      </c>
      <c r="C1" s="1">
        <v>2020.0</v>
      </c>
      <c r="D1" s="1">
        <v>2021.0</v>
      </c>
      <c r="E1" s="1">
        <v>2022.0</v>
      </c>
      <c r="F1" s="1">
        <v>2023.0</v>
      </c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18</v>
      </c>
      <c r="B2" s="1">
        <v>-1.0</v>
      </c>
      <c r="C2" s="1">
        <v>-2.0</v>
      </c>
      <c r="D2" s="1">
        <v>-8.0</v>
      </c>
      <c r="E2" s="1">
        <v>-11.0</v>
      </c>
      <c r="F2" s="1">
        <v>-32.0</v>
      </c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19</v>
      </c>
      <c r="B3" s="1">
        <v>19.0</v>
      </c>
      <c r="C3" s="1">
        <v>24.0</v>
      </c>
      <c r="D3" s="1">
        <v>30.0</v>
      </c>
      <c r="E3" s="1">
        <v>1.0</v>
      </c>
      <c r="F3" s="1">
        <v>1.0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20</v>
      </c>
      <c r="B4" s="1">
        <v>0.0</v>
      </c>
      <c r="C4" s="1">
        <v>0.0</v>
      </c>
      <c r="D4" s="1">
        <v>0.0</v>
      </c>
      <c r="E4" s="1">
        <v>2.0</v>
      </c>
      <c r="F4" s="1">
        <v>2.0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21</v>
      </c>
      <c r="B5" s="1">
        <v>19.0</v>
      </c>
      <c r="C5" s="1">
        <v>24.0</v>
      </c>
      <c r="D5" s="1">
        <v>30.0</v>
      </c>
      <c r="E5" s="1">
        <v>3.0</v>
      </c>
      <c r="F5" s="1">
        <v>4.0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22</v>
      </c>
      <c r="B6" s="1">
        <v>0.0</v>
      </c>
      <c r="C6" s="1">
        <v>0.0</v>
      </c>
      <c r="D6" s="1">
        <v>0.0</v>
      </c>
      <c r="E6" s="1">
        <v>0.0</v>
      </c>
      <c r="F6" s="1">
        <v>0.0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23</v>
      </c>
      <c r="B7" s="1">
        <v>0.0</v>
      </c>
      <c r="C7" s="1">
        <v>0.0</v>
      </c>
      <c r="D7" s="1">
        <v>0.0</v>
      </c>
      <c r="E7" s="1">
        <v>0.0</v>
      </c>
      <c r="F7" s="1">
        <v>0.0</v>
      </c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24</v>
      </c>
      <c r="B8" s="1">
        <v>0.0</v>
      </c>
      <c r="C8" s="1">
        <v>0.0</v>
      </c>
      <c r="D8" s="1">
        <v>0.0</v>
      </c>
      <c r="E8" s="1">
        <v>3.0</v>
      </c>
      <c r="F8" s="1">
        <v>26.0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25</v>
      </c>
      <c r="B9" s="1">
        <v>0.0</v>
      </c>
      <c r="C9" s="1">
        <v>2.0</v>
      </c>
      <c r="D9" s="1">
        <v>0.0</v>
      </c>
      <c r="E9" s="1">
        <v>0.0</v>
      </c>
      <c r="F9" s="1">
        <v>24.0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26</v>
      </c>
      <c r="B10" s="1">
        <v>0.0</v>
      </c>
      <c r="C10" s="1">
        <v>0.0</v>
      </c>
      <c r="D10" s="1">
        <v>0.0</v>
      </c>
      <c r="E10" s="1">
        <v>2.0</v>
      </c>
      <c r="F10" s="1">
        <v>0.0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27</v>
      </c>
      <c r="B11" s="1">
        <v>0.0</v>
      </c>
      <c r="C11" s="1">
        <v>0.0</v>
      </c>
      <c r="D11" s="1">
        <v>0.0</v>
      </c>
      <c r="E11" s="1">
        <v>-88.0</v>
      </c>
      <c r="F11" s="1">
        <v>0.0</v>
      </c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28</v>
      </c>
      <c r="B12" s="1">
        <v>49.0</v>
      </c>
      <c r="C12" s="1">
        <v>64.0</v>
      </c>
      <c r="D12" s="1">
        <v>1.0</v>
      </c>
      <c r="E12" s="1">
        <v>-10.0</v>
      </c>
      <c r="F12" s="1">
        <v>-1.0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29</v>
      </c>
      <c r="B13" s="1">
        <v>0.0</v>
      </c>
      <c r="C13" s="1">
        <v>0.0</v>
      </c>
      <c r="D13" s="1">
        <v>-24.0</v>
      </c>
      <c r="E13" s="1">
        <v>-59.0</v>
      </c>
      <c r="F13" s="1">
        <v>97.0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30</v>
      </c>
      <c r="B14" s="1">
        <v>0.0</v>
      </c>
      <c r="C14" s="1">
        <v>-611.0</v>
      </c>
      <c r="D14" s="1">
        <v>-71.0</v>
      </c>
      <c r="E14" s="1">
        <v>50.0</v>
      </c>
      <c r="F14" s="1">
        <v>48.0</v>
      </c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31</v>
      </c>
      <c r="B15" s="1">
        <v>4.0</v>
      </c>
      <c r="C15" s="1">
        <v>14.0</v>
      </c>
      <c r="D15" s="1">
        <v>0.0</v>
      </c>
      <c r="E15" s="1">
        <v>2.0</v>
      </c>
      <c r="F15" s="1">
        <v>1.0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32</v>
      </c>
      <c r="B16" s="1">
        <v>1.0</v>
      </c>
      <c r="C16" s="1">
        <v>-11.0</v>
      </c>
      <c r="D16" s="1">
        <v>36.0</v>
      </c>
      <c r="E16" s="1">
        <v>-64.0</v>
      </c>
      <c r="F16" s="1">
        <v>15.0</v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33</v>
      </c>
      <c r="B17" s="1">
        <v>-64.0</v>
      </c>
      <c r="C17" s="1">
        <v>-1.0</v>
      </c>
      <c r="D17" s="1">
        <v>-6.0</v>
      </c>
      <c r="E17" s="1">
        <v>-11.0</v>
      </c>
      <c r="F17" s="1">
        <v>-1.0</v>
      </c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34</v>
      </c>
      <c r="B18" s="1">
        <v>-67.0</v>
      </c>
      <c r="C18" s="1">
        <v>-43.0</v>
      </c>
      <c r="D18" s="1">
        <v>-57.0</v>
      </c>
      <c r="E18" s="1">
        <v>-31.0</v>
      </c>
      <c r="F18" s="1">
        <v>0.0</v>
      </c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35</v>
      </c>
      <c r="B19" s="1">
        <v>0.0</v>
      </c>
      <c r="C19" s="1">
        <v>0.0</v>
      </c>
      <c r="D19" s="1">
        <v>0.0</v>
      </c>
      <c r="E19" s="1">
        <v>0.0</v>
      </c>
      <c r="F19" s="1">
        <v>11.0</v>
      </c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36</v>
      </c>
      <c r="B20" s="1">
        <v>0.0</v>
      </c>
      <c r="C20" s="1">
        <v>0.0</v>
      </c>
      <c r="D20" s="1">
        <v>0.0</v>
      </c>
      <c r="E20" s="1">
        <v>-2.0</v>
      </c>
      <c r="F20" s="1">
        <v>0.0</v>
      </c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37</v>
      </c>
      <c r="B21" s="1">
        <v>-1.0</v>
      </c>
      <c r="C21" s="1">
        <v>0.0</v>
      </c>
      <c r="D21" s="1">
        <v>0.0</v>
      </c>
      <c r="E21" s="1">
        <v>0.0</v>
      </c>
      <c r="F21" s="1">
        <v>0.0</v>
      </c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38</v>
      </c>
      <c r="B22" s="1">
        <v>0.0</v>
      </c>
      <c r="C22" s="1">
        <v>0.0</v>
      </c>
      <c r="D22" s="1">
        <v>0.0</v>
      </c>
      <c r="E22" s="1">
        <v>-80.0</v>
      </c>
      <c r="F22" s="1">
        <v>0.0</v>
      </c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39</v>
      </c>
      <c r="B23" s="1">
        <v>0.0</v>
      </c>
      <c r="C23" s="1">
        <v>0.0</v>
      </c>
      <c r="D23" s="1">
        <v>0.0</v>
      </c>
      <c r="E23" s="1">
        <v>0.0</v>
      </c>
      <c r="F23" s="1">
        <v>-8.0</v>
      </c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40</v>
      </c>
      <c r="B24" s="1">
        <v>0.0</v>
      </c>
      <c r="C24" s="1">
        <v>0.0</v>
      </c>
      <c r="D24" s="1">
        <v>0.0</v>
      </c>
      <c r="E24" s="1">
        <v>-74.0</v>
      </c>
      <c r="F24" s="1">
        <v>0.0</v>
      </c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41</v>
      </c>
      <c r="B25" s="1">
        <v>-69.0</v>
      </c>
      <c r="C25" s="1">
        <v>-43.0</v>
      </c>
      <c r="D25" s="1">
        <v>-57.0</v>
      </c>
      <c r="E25" s="1">
        <v>-4.0</v>
      </c>
      <c r="F25" s="1">
        <v>2.0</v>
      </c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42</v>
      </c>
      <c r="B26" s="1">
        <v>0.0</v>
      </c>
      <c r="C26" s="1">
        <v>0.0</v>
      </c>
      <c r="D26" s="1">
        <v>0.0</v>
      </c>
      <c r="E26" s="1">
        <v>0.0</v>
      </c>
      <c r="F26" s="1">
        <v>1.0</v>
      </c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43</v>
      </c>
      <c r="B27" s="1">
        <v>2.0</v>
      </c>
      <c r="C27" s="1">
        <v>1.0</v>
      </c>
      <c r="D27" s="1">
        <v>6.0</v>
      </c>
      <c r="E27" s="1">
        <v>50.0</v>
      </c>
      <c r="F27" s="1">
        <v>74.0</v>
      </c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44</v>
      </c>
      <c r="B28" s="1">
        <v>2.0</v>
      </c>
      <c r="C28" s="1">
        <v>1.0</v>
      </c>
      <c r="D28" s="1">
        <v>6.0</v>
      </c>
      <c r="E28" s="1">
        <v>50.0</v>
      </c>
      <c r="F28" s="1">
        <v>2.0</v>
      </c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45</v>
      </c>
      <c r="B29" s="1">
        <v>0.0</v>
      </c>
      <c r="C29" s="1">
        <v>-13.0</v>
      </c>
      <c r="D29" s="1">
        <v>-49.0</v>
      </c>
      <c r="E29" s="1">
        <v>-1.0</v>
      </c>
      <c r="F29" s="1">
        <v>-82.0</v>
      </c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46</v>
      </c>
      <c r="B30" s="1">
        <v>0.0</v>
      </c>
      <c r="C30" s="1">
        <v>-13.0</v>
      </c>
      <c r="D30" s="1">
        <v>-49.0</v>
      </c>
      <c r="E30" s="1">
        <v>-1.0</v>
      </c>
      <c r="F30" s="1">
        <v>-82.0</v>
      </c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47</v>
      </c>
      <c r="B31" s="1">
        <v>0.0</v>
      </c>
      <c r="C31" s="1">
        <v>0.0</v>
      </c>
      <c r="D31" s="1">
        <v>5.0</v>
      </c>
      <c r="E31" s="1">
        <v>14.0</v>
      </c>
      <c r="F31" s="1">
        <v>0.0</v>
      </c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48</v>
      </c>
      <c r="B32" s="1">
        <v>2.0</v>
      </c>
      <c r="C32" s="1">
        <v>1.0</v>
      </c>
      <c r="D32" s="1">
        <v>11.0</v>
      </c>
      <c r="E32" s="1">
        <v>14.0</v>
      </c>
      <c r="F32" s="1">
        <v>1.0</v>
      </c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49</v>
      </c>
      <c r="B33" s="1">
        <v>1.0</v>
      </c>
      <c r="C33" s="1">
        <v>-5.0</v>
      </c>
      <c r="D33" s="1">
        <v>-62.0</v>
      </c>
      <c r="E33" s="1">
        <v>-1.0</v>
      </c>
      <c r="F33" s="1">
        <v>-17.0</v>
      </c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50</v>
      </c>
      <c r="B34" s="1">
        <v>79.0</v>
      </c>
      <c r="C34" s="1">
        <v>-80.0</v>
      </c>
      <c r="D34" s="1">
        <v>3.0</v>
      </c>
      <c r="E34" s="1">
        <v>-3.0</v>
      </c>
      <c r="F34" s="1">
        <v>-16.0</v>
      </c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51</v>
      </c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52</v>
      </c>
      <c r="B36" s="1">
        <v>0.0</v>
      </c>
      <c r="C36" s="1">
        <v>0.0</v>
      </c>
      <c r="D36" s="1">
        <v>-5.0</v>
      </c>
      <c r="E36" s="1">
        <v>-2.0</v>
      </c>
      <c r="F36" s="1">
        <v>1.0</v>
      </c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53</v>
      </c>
      <c r="B37" s="1">
        <v>0.0</v>
      </c>
      <c r="C37" s="1">
        <v>0.0</v>
      </c>
      <c r="D37" s="1">
        <v>-4.0</v>
      </c>
      <c r="E37" s="1">
        <v>-2.0</v>
      </c>
      <c r="F37" s="1">
        <v>1.0</v>
      </c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54</v>
      </c>
      <c r="B38" s="1">
        <v>0.0</v>
      </c>
      <c r="C38" s="1">
        <v>0.0</v>
      </c>
      <c r="D38" s="1">
        <v>-12.0</v>
      </c>
      <c r="E38" s="1">
        <v>-4.0</v>
      </c>
      <c r="F38" s="1">
        <v>-2.0</v>
      </c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55</v>
      </c>
      <c r="B39" s="1">
        <v>2.0</v>
      </c>
      <c r="C39" s="1">
        <v>1.0</v>
      </c>
      <c r="D39" s="1">
        <v>6.0</v>
      </c>
      <c r="E39" s="1">
        <v>-79.0</v>
      </c>
      <c r="F39" s="1">
        <v>1.0</v>
      </c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17</v>
      </c>
      <c r="B1" s="1">
        <v>2019.0</v>
      </c>
      <c r="C1" s="1">
        <v>2020.0</v>
      </c>
      <c r="D1" s="1">
        <v>2021.0</v>
      </c>
      <c r="E1" s="1">
        <v>2022.0</v>
      </c>
      <c r="F1" s="1">
        <v>2023.0</v>
      </c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56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57</v>
      </c>
      <c r="B3" s="1">
        <v>0.0</v>
      </c>
      <c r="C3" s="1">
        <v>1.0</v>
      </c>
      <c r="D3" s="1">
        <v>3.0</v>
      </c>
      <c r="E3" s="1">
        <v>22.0</v>
      </c>
      <c r="F3" s="1">
        <v>8.0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58</v>
      </c>
      <c r="B4" s="1">
        <v>0.0</v>
      </c>
      <c r="C4" s="1">
        <v>0.0</v>
      </c>
      <c r="D4" s="1">
        <v>0.0</v>
      </c>
      <c r="E4" s="1">
        <v>26.0</v>
      </c>
      <c r="F4" s="1">
        <v>0.0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59</v>
      </c>
      <c r="B5" s="1">
        <v>0.0</v>
      </c>
      <c r="C5" s="1">
        <v>1.0</v>
      </c>
      <c r="D5" s="1">
        <v>3.0</v>
      </c>
      <c r="E5" s="1">
        <v>49.0</v>
      </c>
      <c r="F5" s="1">
        <v>8.0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60</v>
      </c>
      <c r="B6" s="1">
        <v>0.0</v>
      </c>
      <c r="C6" s="1">
        <v>0.0</v>
      </c>
      <c r="D6" s="1">
        <v>2.0</v>
      </c>
      <c r="E6" s="1">
        <v>72.0</v>
      </c>
      <c r="F6" s="1">
        <v>15.0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61</v>
      </c>
      <c r="B7" s="1">
        <v>0.0</v>
      </c>
      <c r="C7" s="1">
        <v>0.0</v>
      </c>
      <c r="D7" s="1">
        <v>21.0</v>
      </c>
      <c r="E7" s="1">
        <v>51.0</v>
      </c>
      <c r="F7" s="1">
        <v>12.0</v>
      </c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62</v>
      </c>
      <c r="B8" s="1">
        <v>0.0</v>
      </c>
      <c r="C8" s="1">
        <v>0.0</v>
      </c>
      <c r="D8" s="1">
        <v>24.0</v>
      </c>
      <c r="E8" s="1">
        <v>1.0</v>
      </c>
      <c r="F8" s="1">
        <v>28.0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63</v>
      </c>
      <c r="B9" s="1">
        <v>0.0</v>
      </c>
      <c r="C9" s="1">
        <v>611.0</v>
      </c>
      <c r="D9" s="1">
        <v>0.0</v>
      </c>
      <c r="E9" s="1">
        <v>1.0</v>
      </c>
      <c r="F9" s="1">
        <v>1.0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64</v>
      </c>
      <c r="B10" s="1">
        <v>0.0</v>
      </c>
      <c r="C10" s="1">
        <v>11.0</v>
      </c>
      <c r="D10" s="1">
        <v>24.0</v>
      </c>
      <c r="E10" s="1">
        <v>19.0</v>
      </c>
      <c r="F10" s="1">
        <v>14.0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65</v>
      </c>
      <c r="B11" s="1">
        <v>0.0</v>
      </c>
      <c r="C11" s="1">
        <v>0.0</v>
      </c>
      <c r="D11" s="1">
        <v>0.0</v>
      </c>
      <c r="E11" s="1">
        <v>2.0</v>
      </c>
      <c r="F11" s="1">
        <v>1.0</v>
      </c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66</v>
      </c>
      <c r="B12" s="1">
        <v>0.0</v>
      </c>
      <c r="C12" s="1">
        <v>0.0</v>
      </c>
      <c r="D12" s="1">
        <v>0.0</v>
      </c>
      <c r="E12" s="1">
        <v>80.0</v>
      </c>
      <c r="F12" s="1">
        <v>0.0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67</v>
      </c>
      <c r="B13" s="1">
        <v>0.0</v>
      </c>
      <c r="C13" s="1">
        <v>12.0</v>
      </c>
      <c r="D13" s="1">
        <v>3.0</v>
      </c>
      <c r="E13" s="1">
        <v>3.0</v>
      </c>
      <c r="F13" s="1">
        <v>1.0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68</v>
      </c>
      <c r="B14" s="1">
        <v>0.0</v>
      </c>
      <c r="C14" s="1">
        <v>4.0</v>
      </c>
      <c r="D14" s="1">
        <v>4.0</v>
      </c>
      <c r="E14" s="1">
        <v>13.0</v>
      </c>
      <c r="F14" s="1">
        <v>5.0</v>
      </c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69</v>
      </c>
      <c r="B15" s="1">
        <v>0.0</v>
      </c>
      <c r="C15" s="1">
        <v>-17.0</v>
      </c>
      <c r="D15" s="1">
        <v>-30.0</v>
      </c>
      <c r="E15" s="1">
        <v>-1.0</v>
      </c>
      <c r="F15" s="1">
        <v>-2.0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70</v>
      </c>
      <c r="B16" s="1">
        <v>0.0</v>
      </c>
      <c r="C16" s="1">
        <v>3.0</v>
      </c>
      <c r="D16" s="1">
        <v>3.0</v>
      </c>
      <c r="E16" s="1">
        <v>12.0</v>
      </c>
      <c r="F16" s="1">
        <v>2.0</v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71</v>
      </c>
      <c r="B17" s="1">
        <v>0.0</v>
      </c>
      <c r="C17" s="1">
        <v>32.0</v>
      </c>
      <c r="D17" s="1">
        <v>25.0</v>
      </c>
      <c r="E17" s="1">
        <v>22.0</v>
      </c>
      <c r="F17" s="1">
        <v>3.0</v>
      </c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72</v>
      </c>
      <c r="B18" s="1">
        <v>0.0</v>
      </c>
      <c r="C18" s="1">
        <v>0.0</v>
      </c>
      <c r="D18" s="1">
        <v>0.0</v>
      </c>
      <c r="E18" s="1">
        <v>48.0</v>
      </c>
      <c r="F18" s="1">
        <v>59.0</v>
      </c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73</v>
      </c>
      <c r="B19" s="1">
        <v>0.0</v>
      </c>
      <c r="C19" s="1">
        <v>4.0</v>
      </c>
      <c r="D19" s="1">
        <v>8.0</v>
      </c>
      <c r="E19" s="1">
        <v>39.0</v>
      </c>
      <c r="F19" s="1">
        <v>8.0</v>
      </c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74</v>
      </c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75</v>
      </c>
      <c r="B21" s="1">
        <v>0.0</v>
      </c>
      <c r="C21" s="1">
        <v>18.0</v>
      </c>
      <c r="D21" s="1">
        <v>68.0</v>
      </c>
      <c r="E21" s="1">
        <v>7.0</v>
      </c>
      <c r="F21" s="1">
        <v>6.0</v>
      </c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76</v>
      </c>
      <c r="B22" s="1">
        <v>0.0</v>
      </c>
      <c r="C22" s="1">
        <v>0.0</v>
      </c>
      <c r="D22" s="1">
        <v>0.0</v>
      </c>
      <c r="E22" s="1">
        <v>0.0</v>
      </c>
      <c r="F22" s="1">
        <v>1.0</v>
      </c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77</v>
      </c>
      <c r="B23" s="1">
        <v>0.0</v>
      </c>
      <c r="C23" s="1">
        <v>0.0</v>
      </c>
      <c r="D23" s="1">
        <v>0.0</v>
      </c>
      <c r="E23" s="1">
        <v>0.0</v>
      </c>
      <c r="F23" s="1">
        <v>29.0</v>
      </c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78</v>
      </c>
      <c r="B24" s="1">
        <v>0.0</v>
      </c>
      <c r="C24" s="1">
        <v>2.0</v>
      </c>
      <c r="D24" s="1">
        <v>7.0</v>
      </c>
      <c r="E24" s="1">
        <v>93.0</v>
      </c>
      <c r="F24" s="1">
        <v>1.0</v>
      </c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79</v>
      </c>
      <c r="B25" s="1">
        <v>0.0</v>
      </c>
      <c r="C25" s="1">
        <v>28.0</v>
      </c>
      <c r="D25" s="1">
        <v>44.0</v>
      </c>
      <c r="E25" s="1">
        <v>21.0</v>
      </c>
      <c r="F25" s="1">
        <v>13.0</v>
      </c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80</v>
      </c>
      <c r="B26" s="1">
        <v>0.0</v>
      </c>
      <c r="C26" s="1">
        <v>0.0</v>
      </c>
      <c r="D26" s="1">
        <v>0.0</v>
      </c>
      <c r="E26" s="1">
        <v>1.0</v>
      </c>
      <c r="F26" s="1">
        <v>1.0</v>
      </c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81</v>
      </c>
      <c r="B27" s="1">
        <v>0.0</v>
      </c>
      <c r="C27" s="1">
        <v>2.0</v>
      </c>
      <c r="D27" s="1">
        <v>8.0</v>
      </c>
      <c r="E27" s="1">
        <v>9.0</v>
      </c>
      <c r="F27" s="1">
        <v>10.0</v>
      </c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82</v>
      </c>
      <c r="B28" s="1">
        <v>0.0</v>
      </c>
      <c r="C28" s="1">
        <v>3.0</v>
      </c>
      <c r="D28" s="1">
        <v>0.0</v>
      </c>
      <c r="E28" s="1">
        <v>2.0</v>
      </c>
      <c r="F28" s="1">
        <v>2.0</v>
      </c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83</v>
      </c>
      <c r="B29" s="1">
        <v>0.0</v>
      </c>
      <c r="C29" s="1">
        <v>2.0</v>
      </c>
      <c r="D29" s="1">
        <v>1.0</v>
      </c>
      <c r="E29" s="1">
        <v>11.0</v>
      </c>
      <c r="F29" s="1">
        <v>0.0</v>
      </c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84</v>
      </c>
      <c r="B30" s="1">
        <v>0.0</v>
      </c>
      <c r="C30" s="1">
        <v>9.0</v>
      </c>
      <c r="D30" s="1">
        <v>10.0</v>
      </c>
      <c r="E30" s="1">
        <v>12.0</v>
      </c>
      <c r="F30" s="1">
        <v>12.0</v>
      </c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85</v>
      </c>
      <c r="B31" s="1">
        <v>0.0</v>
      </c>
      <c r="C31" s="1">
        <v>0.0</v>
      </c>
      <c r="D31" s="1">
        <v>7.0</v>
      </c>
      <c r="E31" s="1">
        <v>49.0</v>
      </c>
      <c r="F31" s="1">
        <v>51.0</v>
      </c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86</v>
      </c>
      <c r="B32" s="1">
        <v>0.0</v>
      </c>
      <c r="C32" s="1">
        <v>-5.0</v>
      </c>
      <c r="D32" s="1">
        <v>-13.0</v>
      </c>
      <c r="E32" s="1">
        <v>-21.0</v>
      </c>
      <c r="F32" s="1">
        <v>-53.0</v>
      </c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87</v>
      </c>
      <c r="B33" s="1">
        <v>0.0</v>
      </c>
      <c r="C33" s="1">
        <v>12.0</v>
      </c>
      <c r="D33" s="1">
        <v>3.0</v>
      </c>
      <c r="E33" s="1">
        <v>-1.0</v>
      </c>
      <c r="F33" s="1">
        <v>-1.0</v>
      </c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88</v>
      </c>
      <c r="B34" s="1">
        <v>0.0</v>
      </c>
      <c r="C34" s="1">
        <v>-5.0</v>
      </c>
      <c r="D34" s="1">
        <v>-2.0</v>
      </c>
      <c r="E34" s="1">
        <v>26.0</v>
      </c>
      <c r="F34" s="1">
        <v>-3.0</v>
      </c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89</v>
      </c>
      <c r="B35" s="1">
        <v>0.0</v>
      </c>
      <c r="C35" s="1">
        <v>-5.0</v>
      </c>
      <c r="D35" s="1">
        <v>-2.0</v>
      </c>
      <c r="E35" s="1">
        <v>26.0</v>
      </c>
      <c r="F35" s="1">
        <v>-3.0</v>
      </c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90</v>
      </c>
      <c r="B36" s="1">
        <v>0.0</v>
      </c>
      <c r="C36" s="1">
        <v>4.0</v>
      </c>
      <c r="D36" s="1">
        <v>8.0</v>
      </c>
      <c r="E36" s="1">
        <v>39.0</v>
      </c>
      <c r="F36" s="1">
        <v>8.0</v>
      </c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51</v>
      </c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91</v>
      </c>
      <c r="B38" s="1">
        <v>1.0</v>
      </c>
      <c r="C38" s="1">
        <v>1.0</v>
      </c>
      <c r="D38" s="1">
        <v>3.0</v>
      </c>
      <c r="E38" s="1">
        <v>4.0</v>
      </c>
      <c r="F38" s="1">
        <v>40.0</v>
      </c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92</v>
      </c>
      <c r="B39" s="1">
        <v>1.0</v>
      </c>
      <c r="C39" s="1">
        <v>1.0</v>
      </c>
      <c r="D39" s="1">
        <v>2.0</v>
      </c>
      <c r="E39" s="1">
        <v>4.0</v>
      </c>
      <c r="F39" s="1">
        <v>7.0</v>
      </c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93</v>
      </c>
      <c r="B40" s="1">
        <v>0.0</v>
      </c>
      <c r="C40" s="1" t="s">
        <v>94</v>
      </c>
      <c r="D40" s="1" t="s">
        <v>95</v>
      </c>
      <c r="E40" s="1" t="s">
        <v>96</v>
      </c>
      <c r="F40" s="1" t="s">
        <v>97</v>
      </c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98</v>
      </c>
      <c r="B41" s="1">
        <v>0.0</v>
      </c>
      <c r="C41" s="1">
        <v>-5.0</v>
      </c>
      <c r="D41" s="1">
        <v>-2.0</v>
      </c>
      <c r="E41" s="1">
        <v>4.0</v>
      </c>
      <c r="F41" s="1">
        <v>-7.0</v>
      </c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99</v>
      </c>
      <c r="B42" s="1">
        <v>0.0</v>
      </c>
      <c r="C42" s="1" t="s">
        <v>100</v>
      </c>
      <c r="D42" s="1" t="s">
        <v>101</v>
      </c>
      <c r="E42" s="1" t="s">
        <v>102</v>
      </c>
      <c r="F42" s="1" t="s">
        <v>103</v>
      </c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104</v>
      </c>
      <c r="B43" s="1">
        <v>0.0</v>
      </c>
      <c r="C43" s="1">
        <v>9.0</v>
      </c>
      <c r="D43" s="1">
        <v>9.0</v>
      </c>
      <c r="E43" s="1">
        <v>3.0</v>
      </c>
      <c r="F43" s="1">
        <v>4.0</v>
      </c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105</v>
      </c>
      <c r="B44" s="1">
        <v>0.0</v>
      </c>
      <c r="C44" s="1">
        <v>9.0</v>
      </c>
      <c r="D44" s="1">
        <v>6.0</v>
      </c>
      <c r="E44" s="1">
        <v>3.0</v>
      </c>
      <c r="F44" s="1">
        <v>3.0</v>
      </c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106</v>
      </c>
      <c r="B45" s="1">
        <v>0.0</v>
      </c>
      <c r="C45" s="1">
        <v>0.0</v>
      </c>
      <c r="D45" s="1">
        <v>5.0</v>
      </c>
      <c r="E45" s="1">
        <v>5.0</v>
      </c>
      <c r="F45" s="1">
        <v>5.0</v>
      </c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107</v>
      </c>
      <c r="B46" s="1">
        <v>0.0</v>
      </c>
      <c r="C46" s="1">
        <v>611.0</v>
      </c>
      <c r="D46" s="1">
        <v>0.0</v>
      </c>
      <c r="E46" s="1">
        <v>0.0</v>
      </c>
      <c r="F46" s="1">
        <v>0.0</v>
      </c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108</v>
      </c>
      <c r="B47" s="1">
        <v>0.0</v>
      </c>
      <c r="C47" s="1">
        <v>0.0</v>
      </c>
      <c r="D47" s="1">
        <v>0.0</v>
      </c>
      <c r="E47" s="1">
        <v>88.0</v>
      </c>
      <c r="F47" s="1">
        <v>61.0</v>
      </c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109</v>
      </c>
      <c r="B48" s="1">
        <v>0.0</v>
      </c>
      <c r="C48" s="1">
        <v>62.0</v>
      </c>
      <c r="D48" s="1">
        <v>65.0</v>
      </c>
      <c r="E48" s="1">
        <v>12.0</v>
      </c>
      <c r="F48" s="1">
        <v>4.0</v>
      </c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17</v>
      </c>
      <c r="B1" s="1">
        <v>2019.0</v>
      </c>
      <c r="C1" s="1">
        <v>2020.0</v>
      </c>
      <c r="D1" s="1">
        <v>2021.0</v>
      </c>
      <c r="E1" s="1">
        <v>2022.0</v>
      </c>
      <c r="F1" s="1">
        <v>2023.0</v>
      </c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110</v>
      </c>
      <c r="B2" s="1">
        <v>0.0</v>
      </c>
      <c r="C2" s="1">
        <v>0.0</v>
      </c>
      <c r="D2" s="1">
        <v>4.0</v>
      </c>
      <c r="E2" s="1">
        <v>2.0</v>
      </c>
      <c r="F2" s="1">
        <v>2.0</v>
      </c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111</v>
      </c>
      <c r="B3" s="1">
        <v>0.0</v>
      </c>
      <c r="C3" s="1">
        <v>0.0</v>
      </c>
      <c r="D3" s="1">
        <v>4.0</v>
      </c>
      <c r="E3" s="1">
        <v>2.0</v>
      </c>
      <c r="F3" s="1">
        <v>2.0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112</v>
      </c>
      <c r="B4" s="1">
        <v>0.0</v>
      </c>
      <c r="C4" s="1">
        <v>6.0</v>
      </c>
      <c r="D4" s="1">
        <v>76.0</v>
      </c>
      <c r="E4" s="1">
        <v>-65.0</v>
      </c>
      <c r="F4" s="1">
        <v>2.0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113</v>
      </c>
      <c r="B5" s="1">
        <v>0.0</v>
      </c>
      <c r="C5" s="1">
        <v>-5.0</v>
      </c>
      <c r="D5" s="1">
        <v>-72.0</v>
      </c>
      <c r="E5" s="1">
        <v>3.0</v>
      </c>
      <c r="F5" s="1">
        <v>11.0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114</v>
      </c>
      <c r="B6" s="1">
        <v>70.0</v>
      </c>
      <c r="C6" s="1">
        <v>1.0</v>
      </c>
      <c r="D6" s="1">
        <v>5.0</v>
      </c>
      <c r="E6" s="1">
        <v>17.0</v>
      </c>
      <c r="F6" s="1">
        <v>5.0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115</v>
      </c>
      <c r="B7" s="1">
        <v>0.0</v>
      </c>
      <c r="C7" s="1">
        <v>0.0</v>
      </c>
      <c r="D7" s="1">
        <v>0.0</v>
      </c>
      <c r="E7" s="1">
        <v>2.0</v>
      </c>
      <c r="F7" s="1">
        <v>0.0</v>
      </c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116</v>
      </c>
      <c r="B8" s="1">
        <v>19.0</v>
      </c>
      <c r="C8" s="1">
        <v>24.0</v>
      </c>
      <c r="D8" s="1">
        <v>30.0</v>
      </c>
      <c r="E8" s="1">
        <v>3.0</v>
      </c>
      <c r="F8" s="1">
        <v>4.0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117</v>
      </c>
      <c r="B9" s="1">
        <v>90.0</v>
      </c>
      <c r="C9" s="1">
        <v>1.0</v>
      </c>
      <c r="D9" s="1">
        <v>6.0</v>
      </c>
      <c r="E9" s="1">
        <v>23.0</v>
      </c>
      <c r="F9" s="1">
        <v>9.0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118</v>
      </c>
      <c r="B10" s="1">
        <v>-90.0</v>
      </c>
      <c r="C10" s="1">
        <v>-1.0</v>
      </c>
      <c r="D10" s="1">
        <v>-6.0</v>
      </c>
      <c r="E10" s="1">
        <v>-19.0</v>
      </c>
      <c r="F10" s="1">
        <v>-9.0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119</v>
      </c>
      <c r="B11" s="1">
        <v>-49.0</v>
      </c>
      <c r="C11" s="1">
        <v>-64.0</v>
      </c>
      <c r="D11" s="1">
        <v>-1.0</v>
      </c>
      <c r="E11" s="1">
        <v>-11.0</v>
      </c>
      <c r="F11" s="1">
        <v>-25.0</v>
      </c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120</v>
      </c>
      <c r="B12" s="1">
        <v>401.0</v>
      </c>
      <c r="C12" s="1">
        <v>1.0</v>
      </c>
      <c r="D12" s="1">
        <v>2.0</v>
      </c>
      <c r="E12" s="1">
        <v>886.0</v>
      </c>
      <c r="F12" s="1">
        <v>39.0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121</v>
      </c>
      <c r="B13" s="1">
        <v>-49.0</v>
      </c>
      <c r="C13" s="1">
        <v>-63.0</v>
      </c>
      <c r="D13" s="1">
        <v>-1.0</v>
      </c>
      <c r="E13" s="1">
        <v>-11.0</v>
      </c>
      <c r="F13" s="1">
        <v>-25.0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122</v>
      </c>
      <c r="B14" s="1">
        <v>0.0</v>
      </c>
      <c r="C14" s="1">
        <v>0.0</v>
      </c>
      <c r="D14" s="1">
        <v>-23.0</v>
      </c>
      <c r="E14" s="1">
        <v>-25.0</v>
      </c>
      <c r="F14" s="1">
        <v>14.0</v>
      </c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123</v>
      </c>
      <c r="B15" s="1">
        <v>0.0</v>
      </c>
      <c r="C15" s="1">
        <v>108.0</v>
      </c>
      <c r="D15" s="1">
        <v>54.0</v>
      </c>
      <c r="E15" s="1">
        <v>659.0</v>
      </c>
      <c r="F15" s="1">
        <v>0.0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124</v>
      </c>
      <c r="B16" s="1">
        <v>-1.0</v>
      </c>
      <c r="C16" s="1">
        <v>-2.0</v>
      </c>
      <c r="D16" s="1">
        <v>-8.0</v>
      </c>
      <c r="E16" s="1">
        <v>-20.0</v>
      </c>
      <c r="F16" s="1">
        <v>-9.0</v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125</v>
      </c>
      <c r="B17" s="1">
        <v>0.0</v>
      </c>
      <c r="C17" s="1">
        <v>0.0</v>
      </c>
      <c r="D17" s="1">
        <v>0.0</v>
      </c>
      <c r="E17" s="1">
        <v>-25.0</v>
      </c>
      <c r="F17" s="1">
        <v>-25.0</v>
      </c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126</v>
      </c>
      <c r="B18" s="1">
        <v>0.0</v>
      </c>
      <c r="C18" s="1">
        <v>0.0</v>
      </c>
      <c r="D18" s="1">
        <v>0.0</v>
      </c>
      <c r="E18" s="1">
        <v>-51.0</v>
      </c>
      <c r="F18" s="1">
        <v>-26.0</v>
      </c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127</v>
      </c>
      <c r="B19" s="1">
        <v>0.0</v>
      </c>
      <c r="C19" s="1">
        <v>0.0</v>
      </c>
      <c r="D19" s="1">
        <v>0.0</v>
      </c>
      <c r="E19" s="1">
        <v>0.0</v>
      </c>
      <c r="F19" s="1">
        <v>0.0</v>
      </c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128</v>
      </c>
      <c r="B20" s="1">
        <v>0.0</v>
      </c>
      <c r="C20" s="1">
        <v>0.0</v>
      </c>
      <c r="D20" s="1">
        <v>0.0</v>
      </c>
      <c r="E20" s="1">
        <v>0.0</v>
      </c>
      <c r="F20" s="1">
        <v>-24.0</v>
      </c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129</v>
      </c>
      <c r="B21" s="1">
        <v>0.0</v>
      </c>
      <c r="C21" s="1">
        <v>0.0</v>
      </c>
      <c r="D21" s="1">
        <v>0.0</v>
      </c>
      <c r="E21" s="1">
        <v>12.0</v>
      </c>
      <c r="F21" s="1">
        <v>2.0</v>
      </c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130</v>
      </c>
      <c r="B22" s="1">
        <v>-1.0</v>
      </c>
      <c r="C22" s="1">
        <v>-2.0</v>
      </c>
      <c r="D22" s="1">
        <v>-8.0</v>
      </c>
      <c r="E22" s="1">
        <v>-8.0</v>
      </c>
      <c r="F22" s="1">
        <v>-32.0</v>
      </c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131</v>
      </c>
      <c r="B23" s="1">
        <v>-1.0</v>
      </c>
      <c r="C23" s="1">
        <v>-2.0</v>
      </c>
      <c r="D23" s="1">
        <v>-8.0</v>
      </c>
      <c r="E23" s="1">
        <v>-8.0</v>
      </c>
      <c r="F23" s="1">
        <v>-32.0</v>
      </c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132</v>
      </c>
      <c r="B24" s="1">
        <v>0.0</v>
      </c>
      <c r="C24" s="1">
        <v>0.0</v>
      </c>
      <c r="D24" s="1">
        <v>0.0</v>
      </c>
      <c r="E24" s="1">
        <v>-3.0</v>
      </c>
      <c r="F24" s="1">
        <v>0.0</v>
      </c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133</v>
      </c>
      <c r="B25" s="1">
        <v>-1.0</v>
      </c>
      <c r="C25" s="1">
        <v>-2.0</v>
      </c>
      <c r="D25" s="1">
        <v>-8.0</v>
      </c>
      <c r="E25" s="1">
        <v>-11.0</v>
      </c>
      <c r="F25" s="1">
        <v>-32.0</v>
      </c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134</v>
      </c>
      <c r="B26" s="1">
        <v>-1.0</v>
      </c>
      <c r="C26" s="1">
        <v>-2.0</v>
      </c>
      <c r="D26" s="1">
        <v>-8.0</v>
      </c>
      <c r="E26" s="1">
        <v>-11.0</v>
      </c>
      <c r="F26" s="1">
        <v>-32.0</v>
      </c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135</v>
      </c>
      <c r="B27" s="1">
        <v>-1.0</v>
      </c>
      <c r="C27" s="1">
        <v>-2.0</v>
      </c>
      <c r="D27" s="1">
        <v>-8.0</v>
      </c>
      <c r="E27" s="1">
        <v>-11.0</v>
      </c>
      <c r="F27" s="1">
        <v>-32.0</v>
      </c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136</v>
      </c>
      <c r="B28" s="1">
        <v>-1.0</v>
      </c>
      <c r="C28" s="1">
        <v>-2.0</v>
      </c>
      <c r="D28" s="1">
        <v>-8.0</v>
      </c>
      <c r="E28" s="1">
        <v>-8.0</v>
      </c>
      <c r="F28" s="1">
        <v>-32.0</v>
      </c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137</v>
      </c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138</v>
      </c>
      <c r="B30" s="1" t="s">
        <v>139</v>
      </c>
      <c r="C30" s="1" t="s">
        <v>140</v>
      </c>
      <c r="D30" s="1" t="s">
        <v>141</v>
      </c>
      <c r="E30" s="1" t="s">
        <v>142</v>
      </c>
      <c r="F30" s="1" t="s">
        <v>143</v>
      </c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144</v>
      </c>
      <c r="B31" s="1" t="s">
        <v>139</v>
      </c>
      <c r="C31" s="1" t="s">
        <v>140</v>
      </c>
      <c r="D31" s="1" t="s">
        <v>141</v>
      </c>
      <c r="E31" s="1" t="s">
        <v>145</v>
      </c>
      <c r="F31" s="1" t="s">
        <v>143</v>
      </c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146</v>
      </c>
      <c r="B32" s="1">
        <v>1.0</v>
      </c>
      <c r="C32" s="1">
        <v>1.0</v>
      </c>
      <c r="D32" s="1">
        <v>2.0</v>
      </c>
      <c r="E32" s="1">
        <v>3.0</v>
      </c>
      <c r="F32" s="1">
        <v>5.0</v>
      </c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147</v>
      </c>
      <c r="B33" s="1">
        <v>-88.0</v>
      </c>
      <c r="C33" s="1">
        <v>-144.0</v>
      </c>
      <c r="D33" s="1" t="s">
        <v>141</v>
      </c>
      <c r="E33" s="1" t="s">
        <v>142</v>
      </c>
      <c r="F33" s="1" t="s">
        <v>143</v>
      </c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148</v>
      </c>
      <c r="B34" s="1">
        <v>-88.0</v>
      </c>
      <c r="C34" s="1">
        <v>-144.0</v>
      </c>
      <c r="D34" s="1" t="s">
        <v>141</v>
      </c>
      <c r="E34" s="1" t="s">
        <v>145</v>
      </c>
      <c r="F34" s="1" t="s">
        <v>143</v>
      </c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149</v>
      </c>
      <c r="B35" s="1">
        <v>1.0</v>
      </c>
      <c r="C35" s="1">
        <v>1.0</v>
      </c>
      <c r="D35" s="1">
        <v>2.0</v>
      </c>
      <c r="E35" s="1">
        <v>3.0</v>
      </c>
      <c r="F35" s="1">
        <v>5.0</v>
      </c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150</v>
      </c>
      <c r="B36" s="1" t="s">
        <v>151</v>
      </c>
      <c r="C36" s="1" t="s">
        <v>152</v>
      </c>
      <c r="D36" s="1" t="s">
        <v>153</v>
      </c>
      <c r="E36" s="1" t="s">
        <v>154</v>
      </c>
      <c r="F36" s="1" t="s">
        <v>155</v>
      </c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156</v>
      </c>
      <c r="B37" s="1" t="s">
        <v>151</v>
      </c>
      <c r="C37" s="1" t="s">
        <v>152</v>
      </c>
      <c r="D37" s="1" t="s">
        <v>153</v>
      </c>
      <c r="E37" s="1" t="s">
        <v>154</v>
      </c>
      <c r="F37" s="1" t="s">
        <v>155</v>
      </c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51</v>
      </c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157</v>
      </c>
      <c r="B39" s="1">
        <v>-70.0</v>
      </c>
      <c r="C39" s="1">
        <v>-1.0</v>
      </c>
      <c r="D39" s="1">
        <v>-6.0</v>
      </c>
      <c r="E39" s="1">
        <v>-16.0</v>
      </c>
      <c r="F39" s="1">
        <v>-5.0</v>
      </c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158</v>
      </c>
      <c r="B40" s="1">
        <v>-90.0</v>
      </c>
      <c r="C40" s="1">
        <v>-1.0</v>
      </c>
      <c r="D40" s="1">
        <v>-6.0</v>
      </c>
      <c r="E40" s="1">
        <v>-17.0</v>
      </c>
      <c r="F40" s="1">
        <v>-7.0</v>
      </c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159</v>
      </c>
      <c r="B41" s="1">
        <v>-90.0</v>
      </c>
      <c r="C41" s="1">
        <v>-1.0</v>
      </c>
      <c r="D41" s="1">
        <v>-6.0</v>
      </c>
      <c r="E41" s="1">
        <v>-19.0</v>
      </c>
      <c r="F41" s="1">
        <v>-9.0</v>
      </c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160</v>
      </c>
      <c r="B42" s="1">
        <v>-87.0</v>
      </c>
      <c r="C42" s="1">
        <v>-1.0</v>
      </c>
      <c r="D42" s="1">
        <v>-5.0</v>
      </c>
      <c r="E42" s="1">
        <v>-12.0</v>
      </c>
      <c r="F42" s="1">
        <v>-6.0</v>
      </c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161</v>
      </c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162</v>
      </c>
      <c r="B44" s="1">
        <v>54.0</v>
      </c>
      <c r="C44" s="1">
        <v>93.0</v>
      </c>
      <c r="D44" s="1">
        <v>3.0</v>
      </c>
      <c r="E44" s="1">
        <v>10.0</v>
      </c>
      <c r="F44" s="1">
        <v>3.0</v>
      </c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163</v>
      </c>
      <c r="B45" s="1">
        <v>0.0</v>
      </c>
      <c r="C45" s="1">
        <v>0.0</v>
      </c>
      <c r="D45" s="1">
        <v>0.0</v>
      </c>
      <c r="E45" s="1">
        <v>0.0</v>
      </c>
      <c r="F45" s="1">
        <v>1.0</v>
      </c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164</v>
      </c>
      <c r="B46" s="1">
        <v>0.0</v>
      </c>
      <c r="C46" s="1">
        <v>0.0</v>
      </c>
      <c r="D46" s="1">
        <v>0.0</v>
      </c>
      <c r="E46" s="1">
        <v>2.0</v>
      </c>
      <c r="F46" s="1">
        <v>0.0</v>
      </c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165</v>
      </c>
      <c r="B47" s="1">
        <v>0.0</v>
      </c>
      <c r="C47" s="1">
        <v>0.0</v>
      </c>
      <c r="D47" s="1">
        <v>0.0</v>
      </c>
      <c r="E47" s="1">
        <v>2.0</v>
      </c>
      <c r="F47" s="1">
        <v>1.0</v>
      </c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17</v>
      </c>
      <c r="B1" s="1">
        <v>2019.0</v>
      </c>
      <c r="C1" s="1">
        <v>2020.0</v>
      </c>
      <c r="D1" s="1">
        <v>2021.0</v>
      </c>
      <c r="E1" s="1">
        <v>2022.0</v>
      </c>
      <c r="F1" s="1">
        <v>2023.0</v>
      </c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166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167</v>
      </c>
      <c r="B3" s="1">
        <v>0.0</v>
      </c>
      <c r="C3" s="1">
        <v>0.0</v>
      </c>
      <c r="D3" s="1" t="s">
        <v>168</v>
      </c>
      <c r="E3" s="1" t="s">
        <v>169</v>
      </c>
      <c r="F3" s="1" t="s">
        <v>170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171</v>
      </c>
      <c r="B4" s="1">
        <v>0.0</v>
      </c>
      <c r="C4" s="1">
        <v>0.0</v>
      </c>
      <c r="D4" s="1" t="s">
        <v>172</v>
      </c>
      <c r="E4" s="1" t="s">
        <v>173</v>
      </c>
      <c r="F4" s="1" t="s">
        <v>174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175</v>
      </c>
      <c r="B5" s="1">
        <v>0.0</v>
      </c>
      <c r="C5" s="1">
        <v>0.0</v>
      </c>
      <c r="D5" s="1" t="s">
        <v>176</v>
      </c>
      <c r="E5" s="1" t="s">
        <v>177</v>
      </c>
      <c r="F5" s="1" t="s">
        <v>178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179</v>
      </c>
      <c r="B6" s="1">
        <v>0.0</v>
      </c>
      <c r="C6" s="1">
        <v>0.0</v>
      </c>
      <c r="D6" s="1" t="s">
        <v>176</v>
      </c>
      <c r="E6" s="1" t="s">
        <v>177</v>
      </c>
      <c r="F6" s="1" t="s">
        <v>178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180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181</v>
      </c>
      <c r="B8" s="1">
        <v>0.0</v>
      </c>
      <c r="C8" s="1">
        <v>0.0</v>
      </c>
      <c r="D8" s="1">
        <v>0.0</v>
      </c>
      <c r="E8" s="1" t="s">
        <v>182</v>
      </c>
      <c r="F8" s="1" t="s">
        <v>183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184</v>
      </c>
      <c r="B9" s="1">
        <v>0.0</v>
      </c>
      <c r="C9" s="1">
        <v>6.0</v>
      </c>
      <c r="D9" s="1">
        <v>1.0</v>
      </c>
      <c r="E9" s="1" t="s">
        <v>185</v>
      </c>
      <c r="F9" s="1" t="s">
        <v>186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187</v>
      </c>
      <c r="B10" s="1">
        <v>0.0</v>
      </c>
      <c r="C10" s="1">
        <v>-6.0</v>
      </c>
      <c r="D10" s="1">
        <v>-1.0</v>
      </c>
      <c r="E10" s="1" t="s">
        <v>188</v>
      </c>
      <c r="F10" s="1" t="s">
        <v>189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190</v>
      </c>
      <c r="B11" s="1">
        <v>0.0</v>
      </c>
      <c r="C11" s="1">
        <v>-8.0</v>
      </c>
      <c r="D11" s="1">
        <v>-1.0</v>
      </c>
      <c r="E11" s="1" t="s">
        <v>191</v>
      </c>
      <c r="F11" s="1" t="s">
        <v>192</v>
      </c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193</v>
      </c>
      <c r="B12" s="1">
        <v>0.0</v>
      </c>
      <c r="C12" s="1">
        <v>-8.0</v>
      </c>
      <c r="D12" s="1">
        <v>-1.0</v>
      </c>
      <c r="E12" s="1" t="s">
        <v>194</v>
      </c>
      <c r="F12" s="1" t="s">
        <v>195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196</v>
      </c>
      <c r="B13" s="1">
        <v>0.0</v>
      </c>
      <c r="C13" s="1">
        <v>-11.0</v>
      </c>
      <c r="D13" s="1">
        <v>-1.0</v>
      </c>
      <c r="E13" s="1" t="s">
        <v>197</v>
      </c>
      <c r="F13" s="1">
        <v>0.0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198</v>
      </c>
      <c r="B14" s="1">
        <v>0.0</v>
      </c>
      <c r="C14" s="1">
        <v>-11.0</v>
      </c>
      <c r="D14" s="1">
        <v>-1.0</v>
      </c>
      <c r="E14" s="1">
        <v>-445.0</v>
      </c>
      <c r="F14" s="1">
        <v>0.0</v>
      </c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199</v>
      </c>
      <c r="B15" s="1">
        <v>0.0</v>
      </c>
      <c r="C15" s="1">
        <v>-11.0</v>
      </c>
      <c r="D15" s="1">
        <v>-1.0</v>
      </c>
      <c r="E15" s="1" t="s">
        <v>197</v>
      </c>
      <c r="F15" s="1">
        <v>0.0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200</v>
      </c>
      <c r="B16" s="1">
        <v>0.0</v>
      </c>
      <c r="C16" s="1">
        <v>-6.0</v>
      </c>
      <c r="D16" s="1">
        <v>-1.0</v>
      </c>
      <c r="E16" s="1" t="s">
        <v>201</v>
      </c>
      <c r="F16" s="1" t="s">
        <v>202</v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203</v>
      </c>
      <c r="B17" s="1">
        <v>0.0</v>
      </c>
      <c r="C17" s="1">
        <v>0.0</v>
      </c>
      <c r="D17" s="1">
        <v>-1.0</v>
      </c>
      <c r="E17" s="1" t="s">
        <v>204</v>
      </c>
      <c r="F17" s="1" t="s">
        <v>205</v>
      </c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206</v>
      </c>
      <c r="B18" s="1">
        <v>0.0</v>
      </c>
      <c r="C18" s="1">
        <v>0.0</v>
      </c>
      <c r="D18" s="1">
        <v>-1.0</v>
      </c>
      <c r="E18" s="1" t="s">
        <v>207</v>
      </c>
      <c r="F18" s="1" t="s">
        <v>208</v>
      </c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209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209</v>
      </c>
      <c r="B20" s="1">
        <v>0.0</v>
      </c>
      <c r="C20" s="1">
        <v>0.0</v>
      </c>
      <c r="D20" s="1" t="s">
        <v>210</v>
      </c>
      <c r="E20" s="1" t="s">
        <v>211</v>
      </c>
      <c r="F20" s="1" t="s">
        <v>212</v>
      </c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213</v>
      </c>
      <c r="B21" s="1">
        <v>0.0</v>
      </c>
      <c r="C21" s="1">
        <v>0.0</v>
      </c>
      <c r="D21" s="1" t="s">
        <v>210</v>
      </c>
      <c r="E21" s="1" t="s">
        <v>214</v>
      </c>
      <c r="F21" s="1" t="s">
        <v>215</v>
      </c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216</v>
      </c>
      <c r="B22" s="1">
        <v>0.0</v>
      </c>
      <c r="C22" s="1">
        <v>0.0</v>
      </c>
      <c r="D22" s="1">
        <v>0.0</v>
      </c>
      <c r="E22" s="1" t="s">
        <v>217</v>
      </c>
      <c r="F22" s="1" t="s">
        <v>218</v>
      </c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219</v>
      </c>
      <c r="B23" s="1">
        <v>0.0</v>
      </c>
      <c r="C23" s="1">
        <v>0.0</v>
      </c>
      <c r="D23" s="1">
        <v>0.0</v>
      </c>
      <c r="E23" s="1">
        <v>0.0</v>
      </c>
      <c r="F23" s="1" t="s">
        <v>220</v>
      </c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221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222</v>
      </c>
      <c r="B25" s="1">
        <v>0.0</v>
      </c>
      <c r="C25" s="1" t="s">
        <v>223</v>
      </c>
      <c r="D25" s="1" t="s">
        <v>224</v>
      </c>
      <c r="E25" s="1" t="s">
        <v>225</v>
      </c>
      <c r="F25" s="1" t="s">
        <v>226</v>
      </c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227</v>
      </c>
      <c r="B26" s="1">
        <v>0.0</v>
      </c>
      <c r="C26" s="1" t="s">
        <v>228</v>
      </c>
      <c r="D26" s="1" t="s">
        <v>229</v>
      </c>
      <c r="E26" s="1" t="s">
        <v>226</v>
      </c>
      <c r="F26" s="1" t="s">
        <v>230</v>
      </c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231</v>
      </c>
      <c r="B27" s="1">
        <v>0.0</v>
      </c>
      <c r="C27" s="1" t="s">
        <v>232</v>
      </c>
      <c r="D27" s="1" t="s">
        <v>233</v>
      </c>
      <c r="E27" s="1" t="s">
        <v>234</v>
      </c>
      <c r="F27" s="1" t="s">
        <v>235</v>
      </c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236</v>
      </c>
      <c r="B28" s="1">
        <v>0.0</v>
      </c>
      <c r="C28" s="1">
        <v>0.0</v>
      </c>
      <c r="D28" s="1">
        <v>0.0</v>
      </c>
      <c r="E28" s="1" t="s">
        <v>237</v>
      </c>
      <c r="F28" s="1">
        <v>74.0</v>
      </c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238</v>
      </c>
      <c r="B29" s="1">
        <v>0.0</v>
      </c>
      <c r="C29" s="1">
        <v>0.0</v>
      </c>
      <c r="D29" s="1">
        <v>0.0</v>
      </c>
      <c r="E29" s="1">
        <v>0.0</v>
      </c>
      <c r="F29" s="1" t="s">
        <v>239</v>
      </c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240</v>
      </c>
      <c r="B30" s="1">
        <v>0.0</v>
      </c>
      <c r="C30" s="1">
        <v>0.0</v>
      </c>
      <c r="D30" s="1">
        <v>0.0</v>
      </c>
      <c r="E30" s="1">
        <v>0.0</v>
      </c>
      <c r="F30" s="1">
        <v>0.0</v>
      </c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241</v>
      </c>
      <c r="B31" s="1">
        <v>0.0</v>
      </c>
      <c r="C31" s="1">
        <v>0.0</v>
      </c>
      <c r="D31" s="1">
        <v>0.0</v>
      </c>
      <c r="E31" s="1">
        <v>0.0</v>
      </c>
      <c r="F31" s="1" t="s">
        <v>242</v>
      </c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243</v>
      </c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244</v>
      </c>
      <c r="B33" s="1">
        <v>0.0</v>
      </c>
      <c r="C33" s="1" t="s">
        <v>245</v>
      </c>
      <c r="D33" s="1" t="s">
        <v>246</v>
      </c>
      <c r="E33" s="1" t="s">
        <v>247</v>
      </c>
      <c r="F33" s="1" t="s">
        <v>248</v>
      </c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249</v>
      </c>
      <c r="B34" s="1">
        <v>0.0</v>
      </c>
      <c r="C34" s="1">
        <v>223.0</v>
      </c>
      <c r="D34" s="1" t="s">
        <v>250</v>
      </c>
      <c r="E34" s="1" t="s">
        <v>251</v>
      </c>
      <c r="F34" s="1">
        <v>0.0</v>
      </c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252</v>
      </c>
      <c r="B35" s="1">
        <v>0.0</v>
      </c>
      <c r="C35" s="1" t="s">
        <v>253</v>
      </c>
      <c r="D35" s="1" t="s">
        <v>254</v>
      </c>
      <c r="E35" s="1" t="s">
        <v>255</v>
      </c>
      <c r="F35" s="1" t="s">
        <v>256</v>
      </c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257</v>
      </c>
      <c r="B36" s="1">
        <v>0.0</v>
      </c>
      <c r="C36" s="1" t="s">
        <v>258</v>
      </c>
      <c r="D36" s="1" t="s">
        <v>259</v>
      </c>
      <c r="E36" s="1" t="s">
        <v>260</v>
      </c>
      <c r="F36" s="1">
        <v>0.0</v>
      </c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261</v>
      </c>
      <c r="B37" s="1">
        <v>0.0</v>
      </c>
      <c r="C37" s="1" t="s">
        <v>262</v>
      </c>
      <c r="D37" s="1" t="s">
        <v>263</v>
      </c>
      <c r="E37" s="1" t="s">
        <v>264</v>
      </c>
      <c r="F37" s="1" t="s">
        <v>265</v>
      </c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266</v>
      </c>
      <c r="B38" s="1" t="s">
        <v>267</v>
      </c>
      <c r="C38" s="1" t="s">
        <v>268</v>
      </c>
      <c r="D38" s="1" t="s">
        <v>269</v>
      </c>
      <c r="E38" s="1" t="s">
        <v>270</v>
      </c>
      <c r="F38" s="1" t="s">
        <v>271</v>
      </c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272</v>
      </c>
      <c r="B39" s="1" t="s">
        <v>273</v>
      </c>
      <c r="C39" s="1" t="s">
        <v>274</v>
      </c>
      <c r="D39" s="1" t="s">
        <v>275</v>
      </c>
      <c r="E39" s="1" t="s">
        <v>276</v>
      </c>
      <c r="F39" s="1" t="s">
        <v>277</v>
      </c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278</v>
      </c>
      <c r="B40" s="1" t="s">
        <v>279</v>
      </c>
      <c r="C40" s="1" t="s">
        <v>280</v>
      </c>
      <c r="D40" s="1" t="s">
        <v>281</v>
      </c>
      <c r="E40" s="1" t="s">
        <v>282</v>
      </c>
      <c r="F40" s="1" t="s">
        <v>283</v>
      </c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284</v>
      </c>
      <c r="B41" s="1">
        <v>0.0</v>
      </c>
      <c r="C41" s="1" t="s">
        <v>285</v>
      </c>
      <c r="D41" s="1" t="s">
        <v>286</v>
      </c>
      <c r="E41" s="1" t="s">
        <v>287</v>
      </c>
      <c r="F41" s="1" t="s">
        <v>288</v>
      </c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289</v>
      </c>
      <c r="B42" s="1">
        <v>0.0</v>
      </c>
      <c r="C42" s="1" t="s">
        <v>290</v>
      </c>
      <c r="D42" s="1" t="s">
        <v>291</v>
      </c>
      <c r="E42" s="1" t="s">
        <v>292</v>
      </c>
      <c r="F42" s="1" t="s">
        <v>293</v>
      </c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294</v>
      </c>
      <c r="B43" s="1">
        <v>0.0</v>
      </c>
      <c r="C43" s="1" t="s">
        <v>295</v>
      </c>
      <c r="D43" s="1" t="s">
        <v>296</v>
      </c>
      <c r="E43" s="1" t="s">
        <v>297</v>
      </c>
      <c r="F43" s="1" t="s">
        <v>288</v>
      </c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298</v>
      </c>
      <c r="B44" s="1">
        <v>0.0</v>
      </c>
      <c r="C44" s="1" t="s">
        <v>299</v>
      </c>
      <c r="D44" s="1" t="s">
        <v>300</v>
      </c>
      <c r="E44" s="1" t="s">
        <v>301</v>
      </c>
      <c r="F44" s="1" t="s">
        <v>293</v>
      </c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302</v>
      </c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303</v>
      </c>
      <c r="B46" s="1">
        <v>0.0</v>
      </c>
      <c r="C46" s="1">
        <v>0.0</v>
      </c>
      <c r="D46" s="1">
        <v>0.0</v>
      </c>
      <c r="E46" s="1">
        <v>0.0</v>
      </c>
      <c r="F46" s="1" t="s">
        <v>304</v>
      </c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305</v>
      </c>
      <c r="B47" s="1">
        <v>0.0</v>
      </c>
      <c r="C47" s="1">
        <v>0.0</v>
      </c>
      <c r="D47" s="1">
        <v>0.0</v>
      </c>
      <c r="E47" s="1">
        <v>-20.0</v>
      </c>
      <c r="F47" s="1" t="s">
        <v>306</v>
      </c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307</v>
      </c>
      <c r="B48" s="1">
        <v>0.0</v>
      </c>
      <c r="C48" s="1" t="s">
        <v>308</v>
      </c>
      <c r="D48" s="1" t="s">
        <v>309</v>
      </c>
      <c r="E48" s="1" t="s">
        <v>310</v>
      </c>
      <c r="F48" s="1" t="s">
        <v>311</v>
      </c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312</v>
      </c>
      <c r="B49" s="1">
        <v>0.0</v>
      </c>
      <c r="C49" s="1" t="s">
        <v>313</v>
      </c>
      <c r="D49" s="1" t="s">
        <v>314</v>
      </c>
      <c r="E49" s="1" t="s">
        <v>315</v>
      </c>
      <c r="F49" s="1" t="s">
        <v>316</v>
      </c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317</v>
      </c>
      <c r="B50" s="1">
        <v>0.0</v>
      </c>
      <c r="C50" s="1" t="s">
        <v>313</v>
      </c>
      <c r="D50" s="1" t="s">
        <v>314</v>
      </c>
      <c r="E50" s="1" t="s">
        <v>318</v>
      </c>
      <c r="F50" s="1" t="s">
        <v>319</v>
      </c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320</v>
      </c>
      <c r="B51" s="1">
        <v>0.0</v>
      </c>
      <c r="C51" s="1" t="s">
        <v>321</v>
      </c>
      <c r="D51" s="1" t="s">
        <v>322</v>
      </c>
      <c r="E51" s="1" t="s">
        <v>323</v>
      </c>
      <c r="F51" s="1" t="s">
        <v>324</v>
      </c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325</v>
      </c>
      <c r="B52" s="1">
        <v>0.0</v>
      </c>
      <c r="C52" s="1" t="s">
        <v>321</v>
      </c>
      <c r="D52" s="1" t="s">
        <v>322</v>
      </c>
      <c r="E52" s="1" t="s">
        <v>326</v>
      </c>
      <c r="F52" s="1" t="s">
        <v>327</v>
      </c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328</v>
      </c>
      <c r="B53" s="1">
        <v>0.0</v>
      </c>
      <c r="C53" s="1" t="s">
        <v>321</v>
      </c>
      <c r="D53" s="1" t="s">
        <v>322</v>
      </c>
      <c r="E53" s="1" t="s">
        <v>329</v>
      </c>
      <c r="F53" s="1" t="s">
        <v>330</v>
      </c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331</v>
      </c>
      <c r="B54" s="1">
        <v>0.0</v>
      </c>
      <c r="C54" s="1" t="s">
        <v>332</v>
      </c>
      <c r="D54" s="1" t="s">
        <v>333</v>
      </c>
      <c r="E54" s="1" t="s">
        <v>334</v>
      </c>
      <c r="F54" s="1" t="s">
        <v>335</v>
      </c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336</v>
      </c>
      <c r="B55" s="1">
        <v>0.0</v>
      </c>
      <c r="C55" s="1">
        <v>0.0</v>
      </c>
      <c r="D55" s="1">
        <v>0.0</v>
      </c>
      <c r="E55" s="1">
        <v>0.0</v>
      </c>
      <c r="F55" s="1" t="s">
        <v>337</v>
      </c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338</v>
      </c>
      <c r="B56" s="1">
        <v>0.0</v>
      </c>
      <c r="C56" s="1">
        <v>0.0</v>
      </c>
      <c r="D56" s="1">
        <v>0.0</v>
      </c>
      <c r="E56" s="1">
        <v>0.0</v>
      </c>
      <c r="F56" s="1" t="s">
        <v>339</v>
      </c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340</v>
      </c>
      <c r="B57" s="1">
        <v>0.0</v>
      </c>
      <c r="C57" s="1">
        <v>0.0</v>
      </c>
      <c r="D57" s="1" t="s">
        <v>232</v>
      </c>
      <c r="E57" s="1" t="s">
        <v>341</v>
      </c>
      <c r="F57" s="1" t="s">
        <v>342</v>
      </c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343</v>
      </c>
      <c r="B58" s="1">
        <v>0.0</v>
      </c>
      <c r="C58" s="1">
        <v>0.0</v>
      </c>
      <c r="D58" s="1" t="s">
        <v>344</v>
      </c>
      <c r="E58" s="1" t="s">
        <v>345</v>
      </c>
      <c r="F58" s="1" t="s">
        <v>346</v>
      </c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347</v>
      </c>
      <c r="B59" s="1">
        <v>0.0</v>
      </c>
      <c r="C59" s="1">
        <v>0.0</v>
      </c>
      <c r="D59" s="1" t="s">
        <v>348</v>
      </c>
      <c r="E59" s="1" t="s">
        <v>349</v>
      </c>
      <c r="F59" s="1" t="s">
        <v>350</v>
      </c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351</v>
      </c>
      <c r="B60" s="1">
        <v>0.0</v>
      </c>
      <c r="C60" s="1">
        <v>0.0</v>
      </c>
      <c r="D60" s="1" t="s">
        <v>352</v>
      </c>
      <c r="E60" s="1">
        <v>0.0</v>
      </c>
      <c r="F60" s="1" t="s">
        <v>353</v>
      </c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354</v>
      </c>
      <c r="B61" s="1">
        <v>0.0</v>
      </c>
      <c r="C61" s="1" t="s">
        <v>355</v>
      </c>
      <c r="D61" s="1" t="s">
        <v>356</v>
      </c>
      <c r="E61" s="1" t="s">
        <v>357</v>
      </c>
      <c r="F61" s="1" t="s">
        <v>358</v>
      </c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359</v>
      </c>
      <c r="B62" s="1">
        <v>0.0</v>
      </c>
      <c r="C62" s="1" t="s">
        <v>360</v>
      </c>
      <c r="D62" s="1" t="s">
        <v>361</v>
      </c>
      <c r="E62" s="1" t="s">
        <v>362</v>
      </c>
      <c r="F62" s="1" t="s">
        <v>363</v>
      </c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364</v>
      </c>
      <c r="B63" s="1">
        <v>0.0</v>
      </c>
      <c r="C63" s="1">
        <v>0.0</v>
      </c>
      <c r="D63" s="1">
        <v>0.0</v>
      </c>
      <c r="E63" s="1" t="s">
        <v>365</v>
      </c>
      <c r="F63" s="1" t="s">
        <v>366</v>
      </c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367</v>
      </c>
      <c r="B64" s="1">
        <v>0.0</v>
      </c>
      <c r="C64" s="1">
        <v>0.0</v>
      </c>
      <c r="D64" s="1">
        <v>0.0</v>
      </c>
      <c r="E64" s="1" t="s">
        <v>368</v>
      </c>
      <c r="F64" s="1" t="s">
        <v>262</v>
      </c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369</v>
      </c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370</v>
      </c>
      <c r="B66" s="1">
        <v>0.0</v>
      </c>
      <c r="C66" s="1">
        <v>0.0</v>
      </c>
      <c r="D66" s="1">
        <v>0.0</v>
      </c>
      <c r="E66" s="1">
        <v>0.0</v>
      </c>
      <c r="F66" s="1" t="s">
        <v>371</v>
      </c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372</v>
      </c>
      <c r="B67" s="1">
        <v>0.0</v>
      </c>
      <c r="C67" s="1">
        <v>0.0</v>
      </c>
      <c r="D67" s="1">
        <v>0.0</v>
      </c>
      <c r="E67" s="1" t="s">
        <v>373</v>
      </c>
      <c r="F67" s="1" t="s">
        <v>374</v>
      </c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375</v>
      </c>
      <c r="B68" s="1">
        <v>0.0</v>
      </c>
      <c r="C68" s="1">
        <v>0.0</v>
      </c>
      <c r="D68" s="1" t="s">
        <v>376</v>
      </c>
      <c r="E68" s="1" t="s">
        <v>377</v>
      </c>
      <c r="F68" s="1" t="s">
        <v>378</v>
      </c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379</v>
      </c>
      <c r="B69" s="1">
        <v>0.0</v>
      </c>
      <c r="C69" s="1">
        <v>0.0</v>
      </c>
      <c r="D69" s="1" t="s">
        <v>380</v>
      </c>
      <c r="E69" s="1" t="s">
        <v>381</v>
      </c>
      <c r="F69" s="1" t="s">
        <v>382</v>
      </c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383</v>
      </c>
      <c r="B70" s="1">
        <v>0.0</v>
      </c>
      <c r="C70" s="1">
        <v>0.0</v>
      </c>
      <c r="D70" s="1" t="s">
        <v>380</v>
      </c>
      <c r="E70" s="1" t="s">
        <v>384</v>
      </c>
      <c r="F70" s="1" t="s">
        <v>385</v>
      </c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386</v>
      </c>
      <c r="B71" s="1">
        <v>0.0</v>
      </c>
      <c r="C71" s="1">
        <v>0.0</v>
      </c>
      <c r="D71" s="1" t="s">
        <v>387</v>
      </c>
      <c r="E71" s="1" t="s">
        <v>388</v>
      </c>
      <c r="F71" s="1" t="s">
        <v>389</v>
      </c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390</v>
      </c>
      <c r="B72" s="1">
        <v>0.0</v>
      </c>
      <c r="C72" s="1">
        <v>0.0</v>
      </c>
      <c r="D72" s="1" t="s">
        <v>387</v>
      </c>
      <c r="E72" s="1" t="s">
        <v>391</v>
      </c>
      <c r="F72" s="1" t="s">
        <v>392</v>
      </c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393</v>
      </c>
      <c r="B73" s="1">
        <v>0.0</v>
      </c>
      <c r="C73" s="1">
        <v>0.0</v>
      </c>
      <c r="D73" s="1" t="s">
        <v>387</v>
      </c>
      <c r="E73" s="1" t="s">
        <v>394</v>
      </c>
      <c r="F73" s="1" t="s">
        <v>395</v>
      </c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396</v>
      </c>
      <c r="B74" s="1">
        <v>0.0</v>
      </c>
      <c r="C74" s="1">
        <v>0.0</v>
      </c>
      <c r="D74" s="1" t="s">
        <v>397</v>
      </c>
      <c r="E74" s="1" t="s">
        <v>398</v>
      </c>
      <c r="F74" s="1" t="s">
        <v>399</v>
      </c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400</v>
      </c>
      <c r="B75" s="1">
        <v>0.0</v>
      </c>
      <c r="C75" s="1">
        <v>0.0</v>
      </c>
      <c r="D75" s="1">
        <v>0.0</v>
      </c>
      <c r="E75" s="1">
        <v>0.0</v>
      </c>
      <c r="F75" s="1" t="s">
        <v>401</v>
      </c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402</v>
      </c>
      <c r="B76" s="1">
        <v>0.0</v>
      </c>
      <c r="C76" s="1">
        <v>0.0</v>
      </c>
      <c r="D76" s="1">
        <v>0.0</v>
      </c>
      <c r="E76" s="1">
        <v>0.0</v>
      </c>
      <c r="F76" s="1">
        <v>0.0</v>
      </c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403</v>
      </c>
      <c r="B77" s="1">
        <v>0.0</v>
      </c>
      <c r="C77" s="1">
        <v>0.0</v>
      </c>
      <c r="D77" s="1">
        <v>0.0</v>
      </c>
      <c r="E77" s="1" t="s">
        <v>404</v>
      </c>
      <c r="F77" s="1" t="s">
        <v>405</v>
      </c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406</v>
      </c>
      <c r="B78" s="1">
        <v>0.0</v>
      </c>
      <c r="C78" s="1">
        <v>0.0</v>
      </c>
      <c r="D78" s="1">
        <v>0.0</v>
      </c>
      <c r="E78" s="1" t="s">
        <v>407</v>
      </c>
      <c r="F78" s="1" t="s">
        <v>408</v>
      </c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409</v>
      </c>
      <c r="B79" s="1">
        <v>0.0</v>
      </c>
      <c r="C79" s="1">
        <v>0.0</v>
      </c>
      <c r="D79" s="1">
        <v>0.0</v>
      </c>
      <c r="E79" s="1" t="s">
        <v>410</v>
      </c>
      <c r="F79" s="1" t="s">
        <v>411</v>
      </c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412</v>
      </c>
      <c r="B80" s="1">
        <v>0.0</v>
      </c>
      <c r="C80" s="1">
        <v>0.0</v>
      </c>
      <c r="D80" s="1">
        <v>0.0</v>
      </c>
      <c r="E80" s="1" t="s">
        <v>413</v>
      </c>
      <c r="F80" s="1" t="s">
        <v>414</v>
      </c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415</v>
      </c>
      <c r="B81" s="1">
        <v>0.0</v>
      </c>
      <c r="C81" s="1">
        <v>0.0</v>
      </c>
      <c r="D81" s="1" t="s">
        <v>416</v>
      </c>
      <c r="E81" s="1" t="s">
        <v>417</v>
      </c>
      <c r="F81" s="1" t="s">
        <v>418</v>
      </c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419</v>
      </c>
      <c r="B82" s="1">
        <v>0.0</v>
      </c>
      <c r="C82" s="1">
        <v>0.0</v>
      </c>
      <c r="D82" s="1" t="s">
        <v>420</v>
      </c>
      <c r="E82" s="1" t="s">
        <v>421</v>
      </c>
      <c r="F82" s="1" t="s">
        <v>422</v>
      </c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423</v>
      </c>
      <c r="B83" s="1">
        <v>0.0</v>
      </c>
      <c r="C83" s="1">
        <v>0.0</v>
      </c>
      <c r="D83" s="1">
        <v>0.0</v>
      </c>
      <c r="E83" s="1">
        <v>0.0</v>
      </c>
      <c r="F83" s="1" t="s">
        <v>424</v>
      </c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425</v>
      </c>
      <c r="B84" s="1">
        <v>0.0</v>
      </c>
      <c r="C84" s="1">
        <v>0.0</v>
      </c>
      <c r="D84" s="1">
        <v>0.0</v>
      </c>
      <c r="E84" s="1">
        <v>0.0</v>
      </c>
      <c r="F84" s="1" t="s">
        <v>426</v>
      </c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427</v>
      </c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428</v>
      </c>
      <c r="B86" s="1">
        <v>0.0</v>
      </c>
      <c r="C86" s="1">
        <v>0.0</v>
      </c>
      <c r="D86" s="1">
        <v>0.0</v>
      </c>
      <c r="E86" s="1">
        <v>0.0</v>
      </c>
      <c r="F86" s="1" t="s">
        <v>429</v>
      </c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430</v>
      </c>
      <c r="B87" s="1">
        <v>0.0</v>
      </c>
      <c r="C87" s="1">
        <v>0.0</v>
      </c>
      <c r="D87" s="1">
        <v>0.0</v>
      </c>
      <c r="E87" s="1">
        <v>0.0</v>
      </c>
      <c r="F87" s="1" t="s">
        <v>431</v>
      </c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432</v>
      </c>
      <c r="B88" s="1">
        <v>0.0</v>
      </c>
      <c r="C88" s="1">
        <v>0.0</v>
      </c>
      <c r="D88" s="1">
        <v>0.0</v>
      </c>
      <c r="E88" s="1" t="s">
        <v>433</v>
      </c>
      <c r="F88" s="1" t="s">
        <v>434</v>
      </c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435</v>
      </c>
      <c r="B89" s="1">
        <v>0.0</v>
      </c>
      <c r="C89" s="1">
        <v>0.0</v>
      </c>
      <c r="D89" s="1">
        <v>0.0</v>
      </c>
      <c r="E89" s="1" t="s">
        <v>436</v>
      </c>
      <c r="F89" s="1" t="s">
        <v>437</v>
      </c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438</v>
      </c>
      <c r="B90" s="1">
        <v>0.0</v>
      </c>
      <c r="C90" s="1">
        <v>0.0</v>
      </c>
      <c r="D90" s="1">
        <v>0.0</v>
      </c>
      <c r="E90" s="1" t="s">
        <v>439</v>
      </c>
      <c r="F90" s="1" t="s">
        <v>440</v>
      </c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441</v>
      </c>
      <c r="B91" s="1">
        <v>0.0</v>
      </c>
      <c r="C91" s="1">
        <v>0.0</v>
      </c>
      <c r="D91" s="1">
        <v>0.0</v>
      </c>
      <c r="E91" s="1" t="s">
        <v>442</v>
      </c>
      <c r="F91" s="1" t="s">
        <v>443</v>
      </c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444</v>
      </c>
      <c r="B92" s="1">
        <v>0.0</v>
      </c>
      <c r="C92" s="1">
        <v>0.0</v>
      </c>
      <c r="D92" s="1">
        <v>0.0</v>
      </c>
      <c r="E92" s="1" t="s">
        <v>445</v>
      </c>
      <c r="F92" s="1" t="s">
        <v>443</v>
      </c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446</v>
      </c>
      <c r="B93" s="1">
        <v>0.0</v>
      </c>
      <c r="C93" s="1">
        <v>0.0</v>
      </c>
      <c r="D93" s="1">
        <v>0.0</v>
      </c>
      <c r="E93" s="1" t="s">
        <v>447</v>
      </c>
      <c r="F93" s="1" t="s">
        <v>448</v>
      </c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449</v>
      </c>
      <c r="B94" s="1">
        <v>0.0</v>
      </c>
      <c r="C94" s="1">
        <v>0.0</v>
      </c>
      <c r="D94" s="1">
        <v>0.0</v>
      </c>
      <c r="E94" s="1" t="s">
        <v>450</v>
      </c>
      <c r="F94" s="1" t="s">
        <v>451</v>
      </c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452</v>
      </c>
      <c r="B95" s="1">
        <v>0.0</v>
      </c>
      <c r="C95" s="1">
        <v>0.0</v>
      </c>
      <c r="D95" s="1">
        <v>0.0</v>
      </c>
      <c r="E95" s="1">
        <v>0.0</v>
      </c>
      <c r="F95" s="1">
        <v>0.0</v>
      </c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453</v>
      </c>
      <c r="B96" s="1">
        <v>0.0</v>
      </c>
      <c r="C96" s="1">
        <v>0.0</v>
      </c>
      <c r="D96" s="1">
        <v>0.0</v>
      </c>
      <c r="E96" s="1">
        <v>0.0</v>
      </c>
      <c r="F96" s="1" t="s">
        <v>454</v>
      </c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455</v>
      </c>
      <c r="B97" s="1">
        <v>0.0</v>
      </c>
      <c r="C97" s="1">
        <v>0.0</v>
      </c>
      <c r="D97" s="1">
        <v>0.0</v>
      </c>
      <c r="E97" s="1">
        <v>0.0</v>
      </c>
      <c r="F97" s="1" t="s">
        <v>456</v>
      </c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457</v>
      </c>
      <c r="B98" s="1">
        <v>0.0</v>
      </c>
      <c r="C98" s="1">
        <v>0.0</v>
      </c>
      <c r="D98" s="1">
        <v>0.0</v>
      </c>
      <c r="E98" s="1">
        <v>0.0</v>
      </c>
      <c r="F98" s="1" t="s">
        <v>458</v>
      </c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459</v>
      </c>
      <c r="B99" s="1">
        <v>0.0</v>
      </c>
      <c r="C99" s="1">
        <v>0.0</v>
      </c>
      <c r="D99" s="1">
        <v>0.0</v>
      </c>
      <c r="E99" s="1">
        <v>0.0</v>
      </c>
      <c r="F99" s="1" t="s">
        <v>460</v>
      </c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461</v>
      </c>
      <c r="B100" s="1">
        <v>0.0</v>
      </c>
      <c r="C100" s="1">
        <v>0.0</v>
      </c>
      <c r="D100" s="1">
        <v>0.0</v>
      </c>
      <c r="E100" s="1" t="s">
        <v>462</v>
      </c>
      <c r="F100" s="1" t="s">
        <v>463</v>
      </c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 t="s">
        <v>464</v>
      </c>
      <c r="B101" s="1">
        <v>0.0</v>
      </c>
      <c r="C101" s="1">
        <v>0.0</v>
      </c>
      <c r="D101" s="1">
        <v>0.0</v>
      </c>
      <c r="E101" s="1" t="s">
        <v>465</v>
      </c>
      <c r="F101" s="1" t="s">
        <v>466</v>
      </c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17</v>
      </c>
      <c r="B1" s="1" t="s">
        <v>467</v>
      </c>
      <c r="C1" s="1" t="s">
        <v>468</v>
      </c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469</v>
      </c>
      <c r="B2" s="1" t="s">
        <v>470</v>
      </c>
      <c r="C2" s="1" t="s">
        <v>471</v>
      </c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472</v>
      </c>
      <c r="B3" s="1" t="s">
        <v>473</v>
      </c>
      <c r="C3" s="1" t="s">
        <v>474</v>
      </c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475</v>
      </c>
      <c r="B4" s="1" t="s">
        <v>476</v>
      </c>
      <c r="C4" s="1" t="s">
        <v>477</v>
      </c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472</v>
      </c>
      <c r="B5" s="1" t="s">
        <v>473</v>
      </c>
      <c r="C5" s="1" t="s">
        <v>478</v>
      </c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479</v>
      </c>
      <c r="B6" s="1" t="s">
        <v>480</v>
      </c>
      <c r="C6" s="1" t="s">
        <v>481</v>
      </c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482</v>
      </c>
      <c r="B7" s="1" t="s">
        <v>483</v>
      </c>
      <c r="C7" s="1" t="s">
        <v>484</v>
      </c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485</v>
      </c>
      <c r="B8" s="1" t="s">
        <v>486</v>
      </c>
      <c r="C8" s="1" t="s">
        <v>487</v>
      </c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488</v>
      </c>
      <c r="B9" s="1" t="s">
        <v>489</v>
      </c>
      <c r="C9" s="1" t="s">
        <v>490</v>
      </c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491</v>
      </c>
      <c r="B10" s="1" t="s">
        <v>492</v>
      </c>
      <c r="C10" s="1" t="s">
        <v>493</v>
      </c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494</v>
      </c>
      <c r="B11" s="1" t="s">
        <v>487</v>
      </c>
      <c r="C11" s="1" t="s">
        <v>487</v>
      </c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495</v>
      </c>
      <c r="B12" s="1" t="s">
        <v>487</v>
      </c>
      <c r="C12" s="1" t="s">
        <v>487</v>
      </c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496</v>
      </c>
      <c r="B13" s="1" t="s">
        <v>497</v>
      </c>
      <c r="C13" s="1" t="s">
        <v>498</v>
      </c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499</v>
      </c>
      <c r="B14" s="1" t="s">
        <v>500</v>
      </c>
      <c r="C14" s="1" t="s">
        <v>501</v>
      </c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502</v>
      </c>
      <c r="B15" s="1" t="s">
        <v>473</v>
      </c>
      <c r="C15" s="1" t="s">
        <v>473</v>
      </c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503</v>
      </c>
      <c r="B16" s="1" t="s">
        <v>473</v>
      </c>
      <c r="C16" s="1" t="s">
        <v>473</v>
      </c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504</v>
      </c>
      <c r="B17" s="1" t="s">
        <v>505</v>
      </c>
      <c r="C17" s="1" t="s">
        <v>506</v>
      </c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507</v>
      </c>
      <c r="B18" s="1" t="s">
        <v>473</v>
      </c>
      <c r="C18" s="1" t="s">
        <v>473</v>
      </c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508</v>
      </c>
      <c r="B19" s="1" t="s">
        <v>509</v>
      </c>
      <c r="C19" s="1" t="s">
        <v>510</v>
      </c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511</v>
      </c>
      <c r="B20" s="1" t="s">
        <v>512</v>
      </c>
      <c r="C20" s="1" t="s">
        <v>513</v>
      </c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514</v>
      </c>
      <c r="B21" s="1" t="s">
        <v>515</v>
      </c>
      <c r="C21" s="1" t="s">
        <v>516</v>
      </c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517</v>
      </c>
      <c r="B22" s="1" t="s">
        <v>426</v>
      </c>
      <c r="C22" s="1" t="s">
        <v>518</v>
      </c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105</v>
      </c>
      <c r="B23" s="1" t="s">
        <v>519</v>
      </c>
      <c r="C23" s="1" t="s">
        <v>520</v>
      </c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521</v>
      </c>
      <c r="B24" s="1" t="s">
        <v>522</v>
      </c>
      <c r="C24" s="1" t="s">
        <v>523</v>
      </c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524</v>
      </c>
      <c r="B25" s="1" t="s">
        <v>525</v>
      </c>
      <c r="C25" s="1" t="s">
        <v>526</v>
      </c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527</v>
      </c>
      <c r="B26" s="1" t="s">
        <v>528</v>
      </c>
      <c r="C26" s="1" t="s">
        <v>529</v>
      </c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530</v>
      </c>
      <c r="B2" s="1" t="s">
        <v>531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532</v>
      </c>
      <c r="B3" s="1" t="s">
        <v>533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534</v>
      </c>
      <c r="B4" s="1" t="s">
        <v>535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536</v>
      </c>
      <c r="B5" s="1" t="s">
        <v>11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537</v>
      </c>
      <c r="B6" s="1" t="s">
        <v>538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539</v>
      </c>
      <c r="B7" s="4" t="s">
        <v>540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541</v>
      </c>
      <c r="B8" s="1" t="s">
        <v>542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543</v>
      </c>
      <c r="B9" s="1" t="s">
        <v>544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545</v>
      </c>
      <c r="B10" s="1" t="s">
        <v>542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546</v>
      </c>
      <c r="B11" s="1" t="s">
        <v>547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548</v>
      </c>
      <c r="B12" s="1" t="s">
        <v>549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550</v>
      </c>
      <c r="B13" s="1" t="s">
        <v>547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551</v>
      </c>
      <c r="B14" s="1" t="s">
        <v>552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553</v>
      </c>
      <c r="B15" s="1" t="s">
        <v>554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555</v>
      </c>
      <c r="B16" s="1">
        <v>1.7039808E9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556</v>
      </c>
      <c r="B17" s="1">
        <v>86400.0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557</v>
      </c>
      <c r="B18" s="1">
        <v>4.0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558</v>
      </c>
      <c r="B19" s="1">
        <v>1.61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559</v>
      </c>
      <c r="B20" s="1">
        <v>1.58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560</v>
      </c>
      <c r="B21" s="1">
        <v>1.4899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561</v>
      </c>
      <c r="B22" s="1">
        <v>1.65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562</v>
      </c>
      <c r="B23" s="1">
        <v>1.61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563</v>
      </c>
      <c r="B24" s="1">
        <v>1.58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564</v>
      </c>
      <c r="B25" s="1">
        <v>1.4899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565</v>
      </c>
      <c r="B26" s="1">
        <v>1.65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566</v>
      </c>
      <c r="B27" s="1">
        <v>1.521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567</v>
      </c>
      <c r="B28" s="1">
        <v>61588.0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568</v>
      </c>
      <c r="B29" s="1">
        <v>61588.0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569</v>
      </c>
      <c r="B30" s="1">
        <v>418671.0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570</v>
      </c>
      <c r="B31" s="1">
        <v>110390.0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571</v>
      </c>
      <c r="B32" s="1">
        <v>110390.0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572</v>
      </c>
      <c r="B33" s="1">
        <v>1.5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573</v>
      </c>
      <c r="B34" s="1">
        <v>1.59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574</v>
      </c>
      <c r="B35" s="1">
        <v>100.0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575</v>
      </c>
      <c r="B36" s="1">
        <v>100.0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576</v>
      </c>
      <c r="B37" s="1">
        <v>2225823.0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577</v>
      </c>
      <c r="B38" s="1">
        <v>1.22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578</v>
      </c>
      <c r="B39" s="1">
        <v>56.8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579</v>
      </c>
      <c r="B40" s="1">
        <v>0.8873771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580</v>
      </c>
      <c r="B41" s="1">
        <v>1.53824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581</v>
      </c>
      <c r="B42" s="1">
        <v>4.10114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582</v>
      </c>
      <c r="B43" s="1" t="s">
        <v>583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584</v>
      </c>
      <c r="B44" s="1">
        <v>-3563096.0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585</v>
      </c>
      <c r="B45" s="1">
        <v>1277909.0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586</v>
      </c>
      <c r="B46" s="1">
        <v>1426810.0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587</v>
      </c>
      <c r="B47" s="1">
        <v>31375.0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588</v>
      </c>
      <c r="B48" s="1">
        <v>86900.0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589</v>
      </c>
      <c r="B49" s="1">
        <v>1.7316288E9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590</v>
      </c>
      <c r="B50" s="1">
        <v>1.734048E9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591</v>
      </c>
      <c r="B51" s="1">
        <v>0.022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592</v>
      </c>
      <c r="B52" s="1">
        <v>0.01648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593</v>
      </c>
      <c r="B53" s="1">
        <v>0.21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594</v>
      </c>
      <c r="B54" s="1">
        <v>0.022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595</v>
      </c>
      <c r="B55" s="1">
        <v>1426810.0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596</v>
      </c>
      <c r="B56" s="1">
        <v>3.523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597</v>
      </c>
      <c r="B57" s="1">
        <v>0.44280443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598</v>
      </c>
      <c r="B58" s="1">
        <v>1.7039808E9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599</v>
      </c>
      <c r="B59" s="1">
        <v>1.7356032E9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600</v>
      </c>
      <c r="B60" s="1">
        <v>1.7197056E9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601</v>
      </c>
      <c r="B61" s="1">
        <v>-3.1840168E7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602</v>
      </c>
      <c r="B62" s="1">
        <v>-524.76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603</v>
      </c>
      <c r="B63" s="1" t="s">
        <v>604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605</v>
      </c>
      <c r="B64" s="1">
        <v>1.7315424E9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606</v>
      </c>
      <c r="B65" s="1">
        <v>-1.421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607</v>
      </c>
      <c r="B66" s="1">
        <v>0.478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608</v>
      </c>
      <c r="B67" s="1">
        <v>-0.9574468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609</v>
      </c>
      <c r="B68" s="1">
        <v>0.23713636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610</v>
      </c>
      <c r="B69" s="1" t="s">
        <v>611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612</v>
      </c>
      <c r="B70" s="1" t="s">
        <v>613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614</v>
      </c>
      <c r="B71" s="1" t="s">
        <v>1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615</v>
      </c>
      <c r="B72" s="1" t="s">
        <v>1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616</v>
      </c>
      <c r="B73" s="1" t="s">
        <v>617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618</v>
      </c>
      <c r="B74" s="1" t="s">
        <v>617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619</v>
      </c>
      <c r="B75" s="1">
        <v>1.647351E9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620</v>
      </c>
      <c r="B76" s="1" t="s">
        <v>621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622</v>
      </c>
      <c r="B77" s="1" t="s">
        <v>623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624</v>
      </c>
      <c r="B78" s="1" t="s">
        <v>625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626</v>
      </c>
      <c r="B79" s="1" t="s">
        <v>627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628</v>
      </c>
      <c r="B80" s="1">
        <v>-1.8E7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629</v>
      </c>
      <c r="B81" s="1">
        <v>1.56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630</v>
      </c>
      <c r="B82" s="1" t="s">
        <v>631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632</v>
      </c>
      <c r="B83" s="1">
        <v>6013262.0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633</v>
      </c>
      <c r="B84" s="1">
        <v>4.635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634</v>
      </c>
      <c r="B85" s="1">
        <v>-7460471.0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635</v>
      </c>
      <c r="B86" s="1">
        <v>374417.0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636</v>
      </c>
      <c r="B87" s="1">
        <v>1.172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637</v>
      </c>
      <c r="B88" s="1">
        <v>1.411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638</v>
      </c>
      <c r="B89" s="1">
        <v>2508317.0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639</v>
      </c>
      <c r="B90" s="1">
        <v>8.193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640</v>
      </c>
      <c r="B91" s="1">
        <v>9.388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641</v>
      </c>
      <c r="B92" s="1">
        <v>-0.25515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642</v>
      </c>
      <c r="B93" s="1">
        <v>-2.42877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643</v>
      </c>
      <c r="B94" s="1">
        <v>-8990619.0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644</v>
      </c>
      <c r="B95" s="1">
        <v>-3181070.0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645</v>
      </c>
      <c r="B96" s="1">
        <v>2.705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646</v>
      </c>
      <c r="B97" s="1">
        <v>0.10348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647</v>
      </c>
      <c r="B98" s="1">
        <v>-2.97429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648</v>
      </c>
      <c r="B99" s="1">
        <v>-4.93249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649</v>
      </c>
      <c r="B100" s="1" t="s">
        <v>583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650</v>
      </c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7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2019.0</v>
      </c>
      <c r="C2" s="3">
        <v>2020.0</v>
      </c>
      <c r="D2" s="3">
        <v>2021.0</v>
      </c>
      <c r="E2" s="3">
        <v>2022.0</v>
      </c>
      <c r="F2" s="3">
        <v>2023.0</v>
      </c>
      <c r="G2" s="3">
        <v>2024.0</v>
      </c>
      <c r="H2" s="3">
        <v>2025.0</v>
      </c>
      <c r="I2" s="3">
        <v>2026.0</v>
      </c>
      <c r="J2" s="3">
        <v>2027.0</v>
      </c>
      <c r="K2" s="3">
        <v>2028.0</v>
      </c>
      <c r="L2" s="3">
        <v>2029.0</v>
      </c>
      <c r="M2" s="3">
        <v>2030.0</v>
      </c>
      <c r="N2" s="5">
        <v>2031.0</v>
      </c>
      <c r="O2" s="5">
        <v>2032.0</v>
      </c>
      <c r="P2" s="5">
        <v>2033.0</v>
      </c>
      <c r="Q2" s="5">
        <v>2034.0</v>
      </c>
      <c r="R2" s="5">
        <v>2035.0</v>
      </c>
      <c r="S2" s="2"/>
      <c r="T2" s="2"/>
      <c r="U2" s="2"/>
      <c r="V2" s="2"/>
      <c r="W2" s="2"/>
      <c r="X2" s="1"/>
      <c r="Y2" s="2"/>
      <c r="Z2" s="2"/>
    </row>
    <row r="3">
      <c r="A3" s="3" t="s">
        <v>53</v>
      </c>
      <c r="B3" s="1">
        <v>0.0</v>
      </c>
      <c r="C3" s="1">
        <v>0.0</v>
      </c>
      <c r="D3" s="1">
        <v>-4.0</v>
      </c>
      <c r="E3" s="1">
        <v>-2.0</v>
      </c>
      <c r="F3" s="1">
        <v>1.0</v>
      </c>
      <c r="G3" s="1">
        <f>IF(F3*FORECAST(G2,B3:F3,B2:F2)&gt;0,FORECAST(G2,B3:F3,B2:F2),F3)*$X$1</f>
        <v>1</v>
      </c>
      <c r="H3" s="1">
        <f>IF(G3*FORECAST(H2,B3:G3,B2:G2)&gt;0,FORECAST(H2,B3:G3,B2:G2),G3)*$X$1</f>
        <v>0.3333333333</v>
      </c>
      <c r="I3" s="1">
        <f>IF(H3*FORECAST(I2,B3:H3,B2:H2)&gt;0,FORECAST(I2,B3:H3,B2:H2),H3)*$X$1</f>
        <v>0.619047619</v>
      </c>
      <c r="J3" s="1">
        <f>IF(I3*FORECAST(J2,B3:I3,B2:I2)&gt;0,FORECAST(J2,B3:I3,B2:I2),I3)*$X$1</f>
        <v>0.9047619048</v>
      </c>
      <c r="K3" s="1">
        <f>IF(J3*FORECAST(K2,B3:J3,B2:J2)&gt;0,FORECAST(K2,B3:J3,B2:J2),J3)*$X$1</f>
        <v>1.19047619</v>
      </c>
      <c r="L3" s="1">
        <f>IF(K3*FORECAST(L2,B3:K3,B2:K2)&gt;0,FORECAST(L2,B3:K3,B2:K2),K3)*$X$1</f>
        <v>1.476190476</v>
      </c>
      <c r="M3" s="1">
        <f>IF(L3*FORECAST(M2,B3:L3,B2:L2)&gt;0,FORECAST(M2,B3:L3,B2:L2),L3)*$X$1</f>
        <v>1.761904762</v>
      </c>
      <c r="N3" s="5">
        <f>IF(M3*FORECAST(N2,B3:M3,B2:M2)&gt;0,FORECAST(N2,B3:M3,B2:M2),M3)*$X$1</f>
        <v>2.047619048</v>
      </c>
      <c r="O3" s="5">
        <f>IF(N3*FORECAST(O2,B3:N3,B2:N2)&gt;0,FORECAST(O2,B3:N3,B2:N2),N3)*$X$1</f>
        <v>2.333333333</v>
      </c>
      <c r="P3" s="5">
        <f>IF(O3*FORECAST(P2,B3:O3,B2:O2)&gt;0,FORECAST(P2,B3:O3,B2:O2),O3)*$X$1</f>
        <v>2.619047619</v>
      </c>
      <c r="Q3" s="5">
        <f>IF(P3*FORECAST(Q2,B3:P3,B2:P2)&gt;0,FORECAST(Q2,B3:P3,B2:P2),P3)*$X$1</f>
        <v>2.904761905</v>
      </c>
      <c r="R3" s="5">
        <f>IF(Q3*FORECAST(R2,B3:Q3,B2:Q2)&gt;0,FORECAST(R2,B3:Q3,B2:Q2),Q3)*$X$1</f>
        <v>3.19047619</v>
      </c>
      <c r="S3" s="2"/>
      <c r="T3" s="2"/>
      <c r="U3" s="2"/>
      <c r="V3" s="2"/>
      <c r="W3" s="2"/>
      <c r="X3" s="2"/>
      <c r="Y3" s="2"/>
      <c r="Z3" s="2"/>
    </row>
    <row r="4">
      <c r="A4" s="3" t="s">
        <v>104</v>
      </c>
      <c r="B4" s="1">
        <v>0.0</v>
      </c>
      <c r="C4" s="1">
        <v>9.0</v>
      </c>
      <c r="D4" s="1">
        <v>6.0</v>
      </c>
      <c r="E4" s="1">
        <v>3.0</v>
      </c>
      <c r="F4" s="1">
        <v>3.0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651</v>
      </c>
      <c r="B5" s="1">
        <v>1.0</v>
      </c>
      <c r="C5" s="1">
        <v>1.0</v>
      </c>
      <c r="D5" s="1">
        <v>2.0</v>
      </c>
      <c r="E5" s="1">
        <v>3.0</v>
      </c>
      <c r="F5" s="1">
        <v>5.0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652</v>
      </c>
      <c r="L7" s="1">
        <f>IF(R3*FORECAST(R2,B3:R3,B2:R2)&gt;0,FORECAST(R2,B3:R3,B2:R2),Q3)*$X$1 * (1+0.02)/(0.0805-0.02)</f>
        <v>53.78984652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653</v>
      </c>
      <c r="L8" s="6">
        <f t="array" ref="L8">NPV(0.0805,H3:R3)</f>
        <v>10.99120279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654</v>
      </c>
      <c r="L9" s="6">
        <f t="array" ref="L9">NPV(0.0805,H16:R16)</f>
        <v>22.95238508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655</v>
      </c>
      <c r="L10" s="6">
        <f>L8 + L9</f>
        <v>33.94358787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105</v>
      </c>
      <c r="L11" s="1">
        <v>3.0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656</v>
      </c>
      <c r="L12" s="6">
        <f>L10 - L11</f>
        <v>30.94358787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657</v>
      </c>
      <c r="L13" s="1">
        <v>5.0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6.188717574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1">
        <v>0.0</v>
      </c>
      <c r="I16" s="1">
        <v>0.0</v>
      </c>
      <c r="J16" s="1">
        <v>0.0</v>
      </c>
      <c r="K16" s="1">
        <v>0.0</v>
      </c>
      <c r="L16" s="1">
        <v>0.0</v>
      </c>
      <c r="M16" s="1">
        <v>0.0</v>
      </c>
      <c r="N16" s="1">
        <v>0.0</v>
      </c>
      <c r="O16" s="5">
        <v>0.0</v>
      </c>
      <c r="P16" s="5">
        <v>0.0</v>
      </c>
      <c r="Q16" s="5">
        <v>0.0</v>
      </c>
      <c r="R16" s="5">
        <f>IF(R3*FORECAST(R2,B3:R3,B2:R2)&gt;0,FORECAST(R2,B3:R3,B2:R2),Q3)*$X$1 * (1+0.02)/(0.0805-0.02)</f>
        <v>53.78984652</v>
      </c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2019.0</v>
      </c>
      <c r="C2" s="3">
        <v>2020.0</v>
      </c>
      <c r="D2" s="3">
        <v>2021.0</v>
      </c>
      <c r="E2" s="3">
        <v>2022.0</v>
      </c>
      <c r="F2" s="3">
        <v>2023.0</v>
      </c>
      <c r="G2" s="3">
        <v>2024.0</v>
      </c>
      <c r="H2" s="3">
        <v>2025.0</v>
      </c>
      <c r="I2" s="3">
        <v>2026.0</v>
      </c>
      <c r="J2" s="3">
        <v>2027.0</v>
      </c>
      <c r="K2" s="3">
        <v>2028.0</v>
      </c>
      <c r="L2" s="3">
        <v>2029.0</v>
      </c>
      <c r="M2" s="3">
        <v>2030.0</v>
      </c>
      <c r="N2" s="5">
        <v>2031.0</v>
      </c>
      <c r="O2" s="5">
        <v>2032.0</v>
      </c>
      <c r="P2" s="5">
        <v>2033.0</v>
      </c>
      <c r="Q2" s="5">
        <v>2034.0</v>
      </c>
      <c r="R2" s="5">
        <v>2035.0</v>
      </c>
      <c r="S2" s="2"/>
      <c r="T2" s="2"/>
      <c r="U2" s="2"/>
      <c r="V2" s="2"/>
      <c r="W2" s="2"/>
      <c r="X2" s="1"/>
      <c r="Y2" s="2"/>
      <c r="Z2" s="2"/>
    </row>
    <row r="3">
      <c r="A3" s="3" t="s">
        <v>18</v>
      </c>
      <c r="B3" s="1">
        <v>-1.0</v>
      </c>
      <c r="C3" s="1">
        <v>-2.0</v>
      </c>
      <c r="D3" s="1">
        <v>-8.0</v>
      </c>
      <c r="E3" s="1">
        <v>-11.0</v>
      </c>
      <c r="F3" s="1">
        <v>-32.0</v>
      </c>
      <c r="G3" s="1">
        <f>IF(F3*FORECAST(G2,B3:F3,B2:F2)&gt;0,FORECAST(G2,B3:F3,B2:F2),F3)*$X$1</f>
        <v>-32.1</v>
      </c>
      <c r="H3" s="1">
        <f>IF(G3*FORECAST(H2,B3:G3,B2:G2)&gt;0,FORECAST(H2,B3:G3,B2:G2),G3)*$X$1</f>
        <v>-39.2</v>
      </c>
      <c r="I3" s="1">
        <f>IF(H3*FORECAST(I2,B3:H3,B2:H2)&gt;0,FORECAST(I2,B3:H3,B2:H2),H3)*$X$1</f>
        <v>-46.3</v>
      </c>
      <c r="J3" s="1">
        <f>IF(I3*FORECAST(J2,B3:I3,B2:I2)&gt;0,FORECAST(J2,B3:I3,B2:I2),I3)*$X$1</f>
        <v>-53.4</v>
      </c>
      <c r="K3" s="1">
        <f>IF(J3*FORECAST(K2,B3:J3,B2:J2)&gt;0,FORECAST(K2,B3:J3,B2:J2),J3)*$X$1</f>
        <v>-60.5</v>
      </c>
      <c r="L3" s="1">
        <f>IF(K3*FORECAST(L2,B3:K3,B2:K2)&gt;0,FORECAST(L2,B3:K3,B2:K2),K3)*$X$1</f>
        <v>-67.6</v>
      </c>
      <c r="M3" s="1">
        <f>IF(L3*FORECAST(M2,B3:L3,B2:L2)&gt;0,FORECAST(M2,B3:L3,B2:L2),L3)*$X$1</f>
        <v>-74.7</v>
      </c>
      <c r="N3" s="5">
        <f>IF(M3*FORECAST(N2,B3:M3,B2:M2)&gt;0,FORECAST(N2,B3:M3,B2:M2),M3)*$X$1</f>
        <v>-81.8</v>
      </c>
      <c r="O3" s="5">
        <f>IF(N3*FORECAST(O2,B3:N3,B2:N2)&gt;0,FORECAST(O2,B3:N3,B2:N2),N3)*$X$1</f>
        <v>-88.9</v>
      </c>
      <c r="P3" s="5">
        <f>IF(O3*FORECAST(P2,B3:O3,B2:O2)&gt;0,FORECAST(P2,B3:O3,B2:O2),O3)*$X$1</f>
        <v>-96</v>
      </c>
      <c r="Q3" s="5">
        <f>IF(P3*FORECAST(Q2,B3:P3,B2:P2)&gt;0,FORECAST(Q2,B3:P3,B2:P2),P3)*$X$1</f>
        <v>-103.1</v>
      </c>
      <c r="R3" s="5">
        <f>IF(Q3*FORECAST(R2,B3:Q3,B2:Q2)&gt;0,FORECAST(R2,B3:Q3,B2:Q2),Q3)*$X$1</f>
        <v>-110.2</v>
      </c>
      <c r="S3" s="2"/>
      <c r="T3" s="2"/>
      <c r="U3" s="2"/>
      <c r="V3" s="2"/>
      <c r="W3" s="2"/>
      <c r="X3" s="2"/>
      <c r="Y3" s="2"/>
      <c r="Z3" s="2"/>
    </row>
    <row r="4">
      <c r="A4" s="3" t="s">
        <v>104</v>
      </c>
      <c r="B4" s="1">
        <v>0.0</v>
      </c>
      <c r="C4" s="1">
        <v>9.0</v>
      </c>
      <c r="D4" s="1">
        <v>6.0</v>
      </c>
      <c r="E4" s="1">
        <v>3.0</v>
      </c>
      <c r="F4" s="1">
        <v>3.0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651</v>
      </c>
      <c r="B5" s="1">
        <v>1.0</v>
      </c>
      <c r="C5" s="1">
        <v>1.0</v>
      </c>
      <c r="D5" s="1">
        <v>2.0</v>
      </c>
      <c r="E5" s="1">
        <v>3.0</v>
      </c>
      <c r="F5" s="1">
        <v>5.0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652</v>
      </c>
      <c r="L7" s="1">
        <f>IF(R3*FORECAST(R2,B3:R3,B2:R2)&gt;0,FORECAST(R2,B3:R3,B2:R2),Q3)*$X$1 * (1+0.02)/(0.0805-0.02)</f>
        <v>-1857.917355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653</v>
      </c>
      <c r="L8" s="6">
        <f t="array" ref="L8">NPV(0.0805,H3:R3)</f>
        <v>-493.309985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654</v>
      </c>
      <c r="L9" s="6">
        <f t="array" ref="L9">NPV(0.0805,H16:R16)</f>
        <v>-792.7822322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655</v>
      </c>
      <c r="L10" s="6">
        <f>L8 + L9</f>
        <v>-1286.092217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105</v>
      </c>
      <c r="L11" s="1">
        <v>3.0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656</v>
      </c>
      <c r="L12" s="6">
        <f>L10 - L11</f>
        <v>-1289.092217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657</v>
      </c>
      <c r="L13" s="1">
        <v>5.0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-257.8184434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1">
        <v>0.0</v>
      </c>
      <c r="I16" s="1">
        <v>0.0</v>
      </c>
      <c r="J16" s="1">
        <v>0.0</v>
      </c>
      <c r="K16" s="1">
        <v>0.0</v>
      </c>
      <c r="L16" s="1">
        <v>0.0</v>
      </c>
      <c r="M16" s="1">
        <v>0.0</v>
      </c>
      <c r="N16" s="1">
        <v>0.0</v>
      </c>
      <c r="O16" s="5">
        <v>0.0</v>
      </c>
      <c r="P16" s="5">
        <v>0.0</v>
      </c>
      <c r="Q16" s="5">
        <v>0.0</v>
      </c>
      <c r="R16" s="5">
        <f>IF(R3*FORECAST(R2,B3:R3,B2:R2)&gt;0,FORECAST(R2,B3:R3,B2:R2),Q3)*$X$1 * (1+0.02)/(0.0805-0.02)</f>
        <v>-1857.917355</v>
      </c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