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<sst xmlns="http://schemas.openxmlformats.org/spreadsheetml/2006/main" count="385" uniqueCount="318">
  <si>
    <t>ticker</t>
  </si>
  <si>
    <t>AIEV</t>
  </si>
  <si>
    <t>nombre</t>
  </si>
  <si>
    <t>FEUTUNE LIGHT ACQUISITION</t>
  </si>
  <si>
    <t>empresa</t>
  </si>
  <si>
    <t>No encontrado</t>
  </si>
  <si>
    <t>Open</t>
  </si>
  <si>
    <t>Target Price</t>
  </si>
  <si>
    <t>Upside</t>
  </si>
  <si>
    <t>-246538.38%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</si>
  <si>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</si>
  <si>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</si>
  <si>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</si>
  <si>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</si>
  <si>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</si>
  <si>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</si>
  <si>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</si>
  <si>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</si>
  <si>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Other Operating Activities, Total</t>
  </si>
  <si>
    <t>Change In Income Taxes</t>
  </si>
  <si>
    <t>Change in Other Net Operating Assets</t>
  </si>
  <si>
    <t>Cash from Operations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</si>
  <si>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</si>
  <si>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</si>
  <si>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</si>
  <si>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</si>
  <si>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</si>
  <si>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</si>
  <si>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</si>
  <si>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</si>
  <si>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</si>
  <si>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</si>
  <si>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</si>
  <si>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</si>
  <si>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</si>
  <si>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</si>
  <si>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</si>
  <si>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</si>
  <si>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</si>
  <si>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</si>
  <si>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0</t>
  </si>
  <si>
    <t>Assets</t>
  </si>
  <si>
    <t>Cash And Equivalents</t>
  </si>
  <si>
    <t>Total Cash And Short Term Investments</t>
  </si>
  <si>
    <t>Prepaid Expenses</t>
  </si>
  <si>
    <t>Total Current Assets</t>
  </si>
  <si>
    <t>Other Long-Term Assets, Total</t>
  </si>
  <si>
    <t>Total Assets</t>
  </si>
  <si>
    <t>Liabilities</t>
  </si>
  <si>
    <t>Accrued Expenses, Total</t>
  </si>
  <si>
    <t>Short-term Borrowings</t>
  </si>
  <si>
    <t>Current Income Taxes Payable</t>
  </si>
  <si>
    <t>Total Current Liabilities</t>
  </si>
  <si>
    <t>Deferred Tax Liability Non Current</t>
  </si>
  <si>
    <t>Other Non Current Liabilities</t>
  </si>
  <si>
    <t>Total Liabilities</t>
  </si>
  <si>
    <t>Common Stock, Total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</si>
  <si>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</si>
  <si>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</si>
  <si>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</si>
  <si>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</si>
  <si>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</si>
  <si>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</si>
  <si>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</si>
  <si>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-0.22</t>
  </si>
  <si>
    <t>-0.77</t>
  </si>
  <si>
    <t>Tangible Book Value</t>
  </si>
  <si>
    <t>Tangible Book Value Per Share</t>
  </si>
  <si>
    <t>Total Debt</t>
  </si>
  <si>
    <t>Net Debt</t>
  </si>
  <si>
    <t>Account Code - Inventory Valuation</t>
  </si>
  <si>
    <t>Part Time Employees</t>
  </si>
  <si>
    <t>Selling General &amp; Admin Expenses, Total</t>
  </si>
  <si>
    <t>Other Operating Expenses</t>
  </si>
  <si>
    <t>Other Operating Expenses, Total</t>
  </si>
  <si>
    <t>Operating Income</t>
  </si>
  <si>
    <t>Interest And Investment Income</t>
  </si>
  <si>
    <t>Net Interest Expenses</t>
  </si>
  <si>
    <t>EBT, Excl.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</si>
  <si>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</si>
  <si>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</si>
  <si>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</si>
  <si>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</si>
  <si>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</si>
  <si>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</si>
  <si>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</si>
  <si>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</si>
  <si>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</si>
  <si>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0.13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</si>
  <si>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</si>
  <si>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</si>
  <si>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</si>
  <si>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</si>
  <si>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</si>
  <si>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</si>
  <si>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0.15</t>
  </si>
  <si>
    <t>Normalized Diluted EPS</t>
  </si>
  <si>
    <t>EBITA</t>
  </si>
  <si>
    <t>EBIT</t>
  </si>
  <si>
    <t>Effective Tax Rate - (Ratio)</t>
  </si>
  <si>
    <t>32.84</t>
  </si>
  <si>
    <t>44.63</t>
  </si>
  <si>
    <t>Current Domestic Taxes</t>
  </si>
  <si>
    <t>Total Current Taxes</t>
  </si>
  <si>
    <t>Deferred Domestic Taxes</t>
  </si>
  <si>
    <t>Total Deferred Taxes</t>
  </si>
  <si>
    <t>Normalized Net Income</t>
  </si>
  <si>
    <t>Profitability</t>
  </si>
  <si>
    <t>Return on Assets</t>
  </si>
  <si>
    <t>-1.01</t>
  </si>
  <si>
    <t>Return on Total Capital</t>
  </si>
  <si>
    <t>23.12</t>
  </si>
  <si>
    <t>Return On Equity %</t>
  </si>
  <si>
    <t>-29.98</t>
  </si>
  <si>
    <t>Return on Common Equity</t>
  </si>
  <si>
    <t>Short Term Liquidity</t>
  </si>
  <si>
    <t>Current Ratio</t>
  </si>
  <si>
    <t>2.08</t>
  </si>
  <si>
    <t>0.02</t>
  </si>
  <si>
    <t>Quick Ratio</t>
  </si>
  <si>
    <t>1.59</t>
  </si>
  <si>
    <t>0.01</t>
  </si>
  <si>
    <t>Operating Cash Flow to Current Liabilities</t>
  </si>
  <si>
    <t>-1.68</t>
  </si>
  <si>
    <t>-0.91</t>
  </si>
  <si>
    <t>Long Term Solvency</t>
  </si>
  <si>
    <t>Total Debt/Equity</t>
  </si>
  <si>
    <t>-35.34</t>
  </si>
  <si>
    <t>Total Debt / Total Capital</t>
  </si>
  <si>
    <t>-54.65</t>
  </si>
  <si>
    <t>Total Liabilities / Total Assets</t>
  </si>
  <si>
    <t>102.76</t>
  </si>
  <si>
    <t>111.3</t>
  </si>
  <si>
    <t>Growth Over Prior Year</t>
  </si>
  <si>
    <t>EBITA, 1 Yr. Growth %</t>
  </si>
  <si>
    <t>125.31</t>
  </si>
  <si>
    <t>EBIT, 1 Yr. Growth %</t>
  </si>
  <si>
    <t>Earnings From Cont. Operations, 1 Yr. Growth %</t>
  </si>
  <si>
    <t>202.89</t>
  </si>
  <si>
    <t>Net Income, 1 Yr. Growth %</t>
  </si>
  <si>
    <t>Normalized Net Income, 1 Yr. Growth %</t>
  </si>
  <si>
    <t>176.38</t>
  </si>
  <si>
    <t>Total Assets, 1 Yr. Growth %</t>
  </si>
  <si>
    <t>-46.52</t>
  </si>
  <si>
    <t>Tangible Book Value, 1 Yr. Growth %</t>
  </si>
  <si>
    <t>118.72</t>
  </si>
  <si>
    <t>Common Equity, 1 Yr. Growth %</t>
  </si>
  <si>
    <t>Cash From Operations, 1 Yr. Growth %</t>
  </si>
  <si>
    <t>347.73</t>
  </si>
  <si>
    <t>2022</t>
  </si>
  <si>
    <t>2023</t>
  </si>
  <si>
    <t>Capitalization
                                    1</t>
  </si>
  <si>
    <t>129.9</t>
  </si>
  <si>
    <t>86.33</t>
  </si>
  <si>
    <t>Change</t>
  </si>
  <si>
    <t>-</t>
  </si>
  <si>
    <t>-33.57%</t>
  </si>
  <si>
    <t>Enterprise Value (EV)
                                    1</t>
  </si>
  <si>
    <t>129.4</t>
  </si>
  <si>
    <t>88.47</t>
  </si>
  <si>
    <t>-31.63%</t>
  </si>
  <si>
    <t>P/E ratio</t>
  </si>
  <si>
    <t>82.8x</t>
  </si>
  <si>
    <t>PBR</t>
  </si>
  <si>
    <t>-46.4x</t>
  </si>
  <si>
    <t>-14.1x</t>
  </si>
  <si>
    <t>PEG</t>
  </si>
  <si>
    <t>Capitalization / Revenue</t>
  </si>
  <si>
    <t>EV / Revenue</t>
  </si>
  <si>
    <t>EV / EBITDA</t>
  </si>
  <si>
    <t>EV / EBIT</t>
  </si>
  <si>
    <t>-255x</t>
  </si>
  <si>
    <t>-70.8x</t>
  </si>
  <si>
    <t>EV / FCF</t>
  </si>
  <si>
    <t>-166,531,655x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</si>
  <si>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</si>
  <si>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</si>
  <si>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</si>
  <si>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</si>
  <si>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</si>
  <si>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0.1305</t>
  </si>
  <si>
    <t>Distribution rate</t>
  </si>
  <si>
    <t>Net sales</t>
  </si>
  <si>
    <t>EBITDA</t>
  </si>
  <si>
    <t>EBIT
                                    1</t>
  </si>
  <si>
    <t>-0.5084</t>
  </si>
  <si>
    <t>-1.25</t>
  </si>
  <si>
    <t>Net income
                                    1</t>
  </si>
  <si>
    <t>0.5379</t>
  </si>
  <si>
    <t>1.337</t>
  </si>
  <si>
    <t>Net Debt
                                    1</t>
  </si>
  <si>
    <t>-0.5466</t>
  </si>
  <si>
    <t>2.144</t>
  </si>
  <si>
    <t>Reference price
                                    2</t>
  </si>
  <si>
    <t>10.170</t>
  </si>
  <si>
    <t>10.810</t>
  </si>
  <si>
    <t>Nbr of stocks (in thousands)</t>
  </si>
  <si>
    <t>12,778</t>
  </si>
  <si>
    <t>7,986</t>
  </si>
  <si>
    <t>Announcement Date</t>
  </si>
  <si>
    <t>3/31/23</t>
  </si>
  <si>
    <t>3/6/24</t>
  </si>
  <si>
    <t>address1</t>
  </si>
  <si>
    <t>221 W 9th St #848</t>
  </si>
  <si>
    <t>city</t>
  </si>
  <si>
    <t>Wilmington</t>
  </si>
  <si>
    <t>state</t>
  </si>
  <si>
    <t>DE</t>
  </si>
  <si>
    <t>zip</t>
  </si>
  <si>
    <t>19801</t>
  </si>
  <si>
    <t>country</t>
  </si>
  <si>
    <t>phone</t>
  </si>
  <si>
    <t>909 214 2482</t>
  </si>
  <si>
    <t>website</t>
  </si>
  <si>
    <t>https://www.aiev.ai</t>
  </si>
  <si>
    <t>industry</t>
  </si>
  <si>
    <t>Auto Manufacturers</t>
  </si>
  <si>
    <t>industryKey</t>
  </si>
  <si>
    <t>auto-manufacturers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</si>
  <si>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</si>
  <si>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</si>
  <si>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</si>
  <si>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</si>
  <si>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</si>
  <si>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</si>
  <si>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</si>
  <si>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Thunder Power Holdings, Inc. develops and manufactures electric vehicles. It offers the Coupe, Compact City Car, Long-Range Sedan, and Long-Range SUV. The company is based in Wilmington, Delaware.</t>
  </si>
  <si>
    <t>companyOfficers</t>
  </si>
  <si>
    <t>[{'maxAge': 1, 'name': 'Mr. Pok Man Ho', 'age': 37, 'title': 'Interim Chief Financial Officer', 'yearBorn': 1986, 'fiscalYear': 2023, 'totalPay': 84500,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</si>
  <si>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</si>
  <si>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</si>
  <si>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</si>
  <si>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</si>
  <si>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</si>
  <si>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</si>
  <si>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</si>
  <si>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</si>
  <si>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</si>
  <si>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</si>
  <si>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</si>
  <si>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</si>
  <si>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</si>
  <si>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</si>
  <si>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</si>
  <si>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</si>
  <si>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</si>
  <si>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</si>
  <si>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</si>
  <si>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</si>
  <si>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</si>
  <si>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</si>
  <si>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</si>
  <si>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</si>
  <si>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</si>
  <si>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</si>
  <si>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</si>
  <si>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</si>
  <si>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</si>
  <si>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</si>
  <si>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</si>
  <si>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</si>
  <si>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</si>
  <si>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</si>
  <si>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</si>
  <si>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</si>
  <si>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</si>
  <si>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</si>
  <si>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</si>
  <si>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</si>
  <si>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</si>
  <si>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</si>
  <si>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</si>
  <si>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</si>
  <si>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</si>
  <si>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</si>
  <si>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</si>
  <si>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</si>
  <si>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</si>
  <si>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</si>
  <si>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</si>
  <si>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</si>
  <si>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</si>
  <si>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</si>
  <si>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</si>
  <si>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</si>
  <si>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</si>
  <si>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Thunder Power Holdings,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</si>
  <si>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</si>
  <si>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</si>
  <si>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</si>
  <si>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</si>
  <si>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</si>
  <si>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</si>
  <si>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</si>
  <si>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bd086229-81b9-36f1-b78d-866891299c82</t>
  </si>
  <si>
    <t>messageBoardId</t>
  </si>
  <si>
    <t>finmb_325651761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</si>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</sst>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iev.ai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0.3491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-860.3163730858283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1.7215962E7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0.002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2022.0</v>
      </c>
      <c r="C1" s="1">
        <v>2023.0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53.0</v>
      </c>
      <c r="C2" s="1">
        <v>1.0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-1.0</v>
      </c>
      <c r="C3" s="1">
        <v>-3.0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19.0</v>
      </c>
      <c r="C4" s="1">
        <v>-36.0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-1.0</v>
      </c>
      <c r="C5" s="1">
        <v>10.0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-52.0</v>
      </c>
      <c r="C6" s="1">
        <v>-2.0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-99.0</v>
      </c>
      <c r="C7" s="1">
        <v>50.0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-99.0</v>
      </c>
      <c r="C8" s="1">
        <v>50.0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28.0</v>
      </c>
      <c r="C9" s="1">
        <v>48.0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0.0</v>
      </c>
      <c r="C10" s="1">
        <v>1.0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28.0</v>
      </c>
      <c r="C11" s="1">
        <v>2.0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-28.0</v>
      </c>
      <c r="C12" s="1">
        <v>0.0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-28.0</v>
      </c>
      <c r="C13" s="1">
        <v>0.0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103.0</v>
      </c>
      <c r="C14" s="1">
        <v>0.0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0.0</v>
      </c>
      <c r="C15" s="1">
        <v>-50.0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-2.0</v>
      </c>
      <c r="C16" s="1">
        <v>0.0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100.0</v>
      </c>
      <c r="C17" s="1">
        <v>-48.0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54.0</v>
      </c>
      <c r="C18" s="1">
        <v>-52.0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0.0</v>
      </c>
      <c r="C20" s="1">
        <v>1.0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0.0</v>
      </c>
      <c r="C21" s="1">
        <v>-53.0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-53.0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0.0</v>
      </c>
      <c r="C23" s="1">
        <v>-25.0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 t="s">
        <v>40</v>
      </c>
      <c r="C24" s="1">
        <v>2.0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2022.0</v>
      </c>
      <c r="C1" s="1">
        <v>2023.0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42</v>
      </c>
      <c r="B3" s="1">
        <v>54.0</v>
      </c>
      <c r="C3" s="1">
        <v>1.0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43</v>
      </c>
      <c r="B4" s="1">
        <v>54.0</v>
      </c>
      <c r="C4" s="1">
        <v>1.0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44</v>
      </c>
      <c r="B5" s="1">
        <v>16.0</v>
      </c>
      <c r="C5" s="1">
        <v>4.0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45</v>
      </c>
      <c r="B6" s="1">
        <v>71.0</v>
      </c>
      <c r="C6" s="1">
        <v>6.0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46</v>
      </c>
      <c r="B7" s="1">
        <v>101.0</v>
      </c>
      <c r="C7" s="1">
        <v>54.0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47</v>
      </c>
      <c r="B8" s="1">
        <v>101.0</v>
      </c>
      <c r="C8" s="1">
        <v>54.0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48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49</v>
      </c>
      <c r="B10" s="1">
        <v>14.0</v>
      </c>
      <c r="C10" s="1">
        <v>63.0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50</v>
      </c>
      <c r="B11" s="1">
        <v>0.0</v>
      </c>
      <c r="C11" s="1">
        <v>2.0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51</v>
      </c>
      <c r="B12" s="1">
        <v>19.0</v>
      </c>
      <c r="C12" s="1">
        <v>3.0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52</v>
      </c>
      <c r="B13" s="1">
        <v>34.0</v>
      </c>
      <c r="C13" s="1">
        <v>2.0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53</v>
      </c>
      <c r="B14" s="1">
        <v>6.0</v>
      </c>
      <c r="C14" s="1">
        <v>0.0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54</v>
      </c>
      <c r="B15" s="1">
        <v>104.0</v>
      </c>
      <c r="C15" s="1">
        <v>57.0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55</v>
      </c>
      <c r="B16" s="1">
        <v>104.0</v>
      </c>
      <c r="C16" s="1">
        <v>60.0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56</v>
      </c>
      <c r="B17" s="1">
        <v>300.0</v>
      </c>
      <c r="C17" s="1">
        <v>300.0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57</v>
      </c>
      <c r="B18" s="1">
        <v>-2.0</v>
      </c>
      <c r="C18" s="1">
        <v>-6.0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58</v>
      </c>
      <c r="B19" s="1">
        <v>-2.0</v>
      </c>
      <c r="C19" s="1">
        <v>-6.0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59</v>
      </c>
      <c r="B20" s="1">
        <v>-2.0</v>
      </c>
      <c r="C20" s="1">
        <v>-6.0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60</v>
      </c>
      <c r="B21" s="1">
        <v>101.0</v>
      </c>
      <c r="C21" s="1">
        <v>54.0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34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61</v>
      </c>
      <c r="B23" s="1">
        <v>12.0</v>
      </c>
      <c r="C23" s="1">
        <v>7.0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62</v>
      </c>
      <c r="B24" s="1">
        <v>12.0</v>
      </c>
      <c r="C24" s="1">
        <v>7.0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63</v>
      </c>
      <c r="B25" s="1" t="s">
        <v>64</v>
      </c>
      <c r="C25" s="1" t="s">
        <v>65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66</v>
      </c>
      <c r="B26" s="1">
        <v>-2.0</v>
      </c>
      <c r="C26" s="1">
        <v>-6.0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67</v>
      </c>
      <c r="B27" s="1" t="s">
        <v>64</v>
      </c>
      <c r="C27" s="1" t="s">
        <v>65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68</v>
      </c>
      <c r="B28" s="1" t="s">
        <v>40</v>
      </c>
      <c r="C28" s="1">
        <v>2.0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69</v>
      </c>
      <c r="B29" s="1">
        <v>-54.0</v>
      </c>
      <c r="C29" s="1">
        <v>2.0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70</v>
      </c>
      <c r="B30" s="1">
        <v>0.0</v>
      </c>
      <c r="C30" s="1">
        <v>3.0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71</v>
      </c>
      <c r="B31" s="1">
        <v>3.0</v>
      </c>
      <c r="C31" s="1">
        <v>3.0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2022.0</v>
      </c>
      <c r="C1" s="1">
        <v>2023.0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72</v>
      </c>
      <c r="B2" s="1">
        <v>45.0</v>
      </c>
      <c r="C2" s="1">
        <v>1.0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73</v>
      </c>
      <c r="B3" s="1">
        <v>5.0</v>
      </c>
      <c r="C3" s="1">
        <v>8.0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74</v>
      </c>
      <c r="B4" s="1">
        <v>50.0</v>
      </c>
      <c r="C4" s="1">
        <v>1.0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75</v>
      </c>
      <c r="B5" s="1">
        <v>-50.0</v>
      </c>
      <c r="C5" s="1">
        <v>-1.0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76</v>
      </c>
      <c r="B6" s="1">
        <v>1.0</v>
      </c>
      <c r="C6" s="1">
        <v>3.0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77</v>
      </c>
      <c r="B7" s="1">
        <v>1.0</v>
      </c>
      <c r="C7" s="1">
        <v>3.0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78</v>
      </c>
      <c r="B8" s="1">
        <v>80.0</v>
      </c>
      <c r="C8" s="1">
        <v>2.0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79</v>
      </c>
      <c r="B9" s="1">
        <v>80.0</v>
      </c>
      <c r="C9" s="1">
        <v>2.0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80</v>
      </c>
      <c r="B10" s="1">
        <v>26.0</v>
      </c>
      <c r="C10" s="1">
        <v>1.0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81</v>
      </c>
      <c r="B11" s="1">
        <v>53.0</v>
      </c>
      <c r="C11" s="1">
        <v>1.0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82</v>
      </c>
      <c r="B12" s="1">
        <v>53.0</v>
      </c>
      <c r="C12" s="1">
        <v>1.0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83</v>
      </c>
      <c r="B13" s="1">
        <v>53.0</v>
      </c>
      <c r="C13" s="1">
        <v>1.0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84</v>
      </c>
      <c r="B14" s="1">
        <v>53.0</v>
      </c>
      <c r="C14" s="1">
        <v>1.0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85</v>
      </c>
      <c r="B15" s="1">
        <v>53.0</v>
      </c>
      <c r="C15" s="1">
        <v>1.0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86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87</v>
      </c>
      <c r="B17" s="1">
        <v>0.0</v>
      </c>
      <c r="C17" s="1" t="s">
        <v>88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89</v>
      </c>
      <c r="B18" s="1">
        <v>0.0</v>
      </c>
      <c r="C18" s="1" t="s">
        <v>88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90</v>
      </c>
      <c r="B19" s="1">
        <v>8.0</v>
      </c>
      <c r="C19" s="1">
        <v>10.0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91</v>
      </c>
      <c r="B20" s="1">
        <v>0.0</v>
      </c>
      <c r="C20" s="1" t="s">
        <v>88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92</v>
      </c>
      <c r="B21" s="1">
        <v>0.0</v>
      </c>
      <c r="C21" s="1" t="s">
        <v>88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93</v>
      </c>
      <c r="B22" s="1">
        <v>8.0</v>
      </c>
      <c r="C22" s="1">
        <v>10.0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94</v>
      </c>
      <c r="B23" s="1">
        <v>0.0</v>
      </c>
      <c r="C23" s="1" t="s">
        <v>95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96</v>
      </c>
      <c r="B24" s="1">
        <v>0.0</v>
      </c>
      <c r="C24" s="1" t="s">
        <v>95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34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97</v>
      </c>
      <c r="B26" s="1">
        <v>-50.0</v>
      </c>
      <c r="C26" s="1">
        <v>-1.0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98</v>
      </c>
      <c r="B27" s="1">
        <v>-50.0</v>
      </c>
      <c r="C27" s="1">
        <v>-1.0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99</v>
      </c>
      <c r="B28" s="1" t="s">
        <v>100</v>
      </c>
      <c r="C28" s="1" t="s">
        <v>101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102</v>
      </c>
      <c r="B29" s="1">
        <v>0.0</v>
      </c>
      <c r="C29" s="1">
        <v>1.0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103</v>
      </c>
      <c r="B30" s="1">
        <v>0.0</v>
      </c>
      <c r="C30" s="1">
        <v>1.0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104</v>
      </c>
      <c r="B31" s="1">
        <v>0.0</v>
      </c>
      <c r="C31" s="1" t="s">
        <v>40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105</v>
      </c>
      <c r="B32" s="1">
        <v>0.0</v>
      </c>
      <c r="C32" s="1" t="s">
        <v>40</v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106</v>
      </c>
      <c r="B33" s="1">
        <v>50.0</v>
      </c>
      <c r="C33" s="1">
        <v>1.0</v>
      </c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2022.0</v>
      </c>
      <c r="C1" s="1">
        <v>2023.0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108</v>
      </c>
      <c r="B3" s="1">
        <v>0.0</v>
      </c>
      <c r="C3" s="1" t="s">
        <v>109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110</v>
      </c>
      <c r="B4" s="1">
        <v>0.0</v>
      </c>
      <c r="C4" s="1" t="s">
        <v>111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112</v>
      </c>
      <c r="B5" s="1">
        <v>0.0</v>
      </c>
      <c r="C5" s="1" t="s">
        <v>113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114</v>
      </c>
      <c r="B6" s="1">
        <v>0.0</v>
      </c>
      <c r="C6" s="1" t="s">
        <v>113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116</v>
      </c>
      <c r="B8" s="1" t="s">
        <v>117</v>
      </c>
      <c r="C8" s="1" t="s">
        <v>118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119</v>
      </c>
      <c r="B9" s="1" t="s">
        <v>120</v>
      </c>
      <c r="C9" s="1" t="s">
        <v>121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122</v>
      </c>
      <c r="B10" s="1" t="s">
        <v>123</v>
      </c>
      <c r="C10" s="1" t="s">
        <v>124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125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126</v>
      </c>
      <c r="B12" s="1">
        <v>0.0</v>
      </c>
      <c r="C12" s="1" t="s">
        <v>127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128</v>
      </c>
      <c r="B13" s="1">
        <v>0.0</v>
      </c>
      <c r="C13" s="1" t="s">
        <v>129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130</v>
      </c>
      <c r="B14" s="1" t="s">
        <v>131</v>
      </c>
      <c r="C14" s="1" t="s">
        <v>132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133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134</v>
      </c>
      <c r="B16" s="1">
        <v>0.0</v>
      </c>
      <c r="C16" s="1" t="s">
        <v>135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136</v>
      </c>
      <c r="B17" s="1">
        <v>0.0</v>
      </c>
      <c r="C17" s="1" t="s">
        <v>135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137</v>
      </c>
      <c r="B18" s="1">
        <v>0.0</v>
      </c>
      <c r="C18" s="1" t="s">
        <v>138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139</v>
      </c>
      <c r="B19" s="1">
        <v>0.0</v>
      </c>
      <c r="C19" s="1" t="s">
        <v>138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140</v>
      </c>
      <c r="B20" s="1">
        <v>0.0</v>
      </c>
      <c r="C20" s="1" t="s">
        <v>141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142</v>
      </c>
      <c r="B21" s="1">
        <v>0.0</v>
      </c>
      <c r="C21" s="1" t="s">
        <v>143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144</v>
      </c>
      <c r="B22" s="1">
        <v>0.0</v>
      </c>
      <c r="C22" s="1" t="s">
        <v>145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146</v>
      </c>
      <c r="B23" s="1">
        <v>0.0</v>
      </c>
      <c r="C23" s="1" t="s">
        <v>145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147</v>
      </c>
      <c r="B24" s="1">
        <v>0.0</v>
      </c>
      <c r="C24" s="1" t="s">
        <v>148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 t="s">
        <v>149</v>
      </c>
      <c r="C1" s="1" t="s">
        <v>150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151</v>
      </c>
      <c r="B2" s="1" t="s">
        <v>152</v>
      </c>
      <c r="C2" s="1" t="s">
        <v>153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154</v>
      </c>
      <c r="B3" s="1" t="s">
        <v>155</v>
      </c>
      <c r="C3" s="1" t="s">
        <v>156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157</v>
      </c>
      <c r="B4" s="1" t="s">
        <v>158</v>
      </c>
      <c r="C4" s="1" t="s">
        <v>159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154</v>
      </c>
      <c r="B5" s="1" t="s">
        <v>155</v>
      </c>
      <c r="C5" s="1" t="s">
        <v>160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161</v>
      </c>
      <c r="B6" s="1" t="s">
        <v>155</v>
      </c>
      <c r="C6" s="1" t="s">
        <v>162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163</v>
      </c>
      <c r="B7" s="1" t="s">
        <v>164</v>
      </c>
      <c r="C7" s="1" t="s">
        <v>165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166</v>
      </c>
      <c r="B8" s="1" t="s">
        <v>155</v>
      </c>
      <c r="C8" s="1" t="s">
        <v>155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167</v>
      </c>
      <c r="B9" s="1" t="s">
        <v>155</v>
      </c>
      <c r="C9" s="1" t="s">
        <v>155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168</v>
      </c>
      <c r="B10" s="1" t="s">
        <v>155</v>
      </c>
      <c r="C10" s="1" t="s">
        <v>155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169</v>
      </c>
      <c r="B11" s="1" t="s">
        <v>155</v>
      </c>
      <c r="C11" s="1" t="s">
        <v>155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170</v>
      </c>
      <c r="B12" s="1" t="s">
        <v>171</v>
      </c>
      <c r="C12" s="1" t="s">
        <v>172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173</v>
      </c>
      <c r="B13" s="1" t="s">
        <v>155</v>
      </c>
      <c r="C13" s="1" t="s">
        <v>174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175</v>
      </c>
      <c r="B14" s="1" t="s">
        <v>155</v>
      </c>
      <c r="C14" s="1" t="s">
        <v>176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177</v>
      </c>
      <c r="B15" s="1" t="s">
        <v>155</v>
      </c>
      <c r="C15" s="1" t="s">
        <v>155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178</v>
      </c>
      <c r="B16" s="1" t="s">
        <v>155</v>
      </c>
      <c r="C16" s="1" t="s">
        <v>155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179</v>
      </c>
      <c r="B17" s="1" t="s">
        <v>155</v>
      </c>
      <c r="C17" s="1" t="s">
        <v>180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181</v>
      </c>
      <c r="B18" s="1" t="s">
        <v>155</v>
      </c>
      <c r="C18" s="1" t="s">
        <v>155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182</v>
      </c>
      <c r="B19" s="1" t="s">
        <v>155</v>
      </c>
      <c r="C19" s="1" t="s">
        <v>155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183</v>
      </c>
      <c r="B20" s="1" t="s">
        <v>155</v>
      </c>
      <c r="C20" s="1" t="s">
        <v>155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184</v>
      </c>
      <c r="B21" s="1" t="s">
        <v>185</v>
      </c>
      <c r="C21" s="1" t="s">
        <v>186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187</v>
      </c>
      <c r="B22" s="1" t="s">
        <v>188</v>
      </c>
      <c r="C22" s="1" t="s">
        <v>189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190</v>
      </c>
      <c r="B23" s="1" t="s">
        <v>191</v>
      </c>
      <c r="C23" s="1" t="s">
        <v>192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193</v>
      </c>
      <c r="B24" s="1" t="s">
        <v>194</v>
      </c>
      <c r="C24" s="1" t="s">
        <v>195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196</v>
      </c>
      <c r="B25" s="1" t="s">
        <v>197</v>
      </c>
      <c r="C25" s="1" t="s">
        <v>198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199</v>
      </c>
      <c r="B26" s="1" t="s">
        <v>200</v>
      </c>
      <c r="C26" s="1" t="s">
        <v>201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202</v>
      </c>
      <c r="B2" s="1" t="s">
        <v>203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204</v>
      </c>
      <c r="B3" s="1" t="s">
        <v>205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206</v>
      </c>
      <c r="B4" s="1" t="s">
        <v>207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208</v>
      </c>
      <c r="B5" s="1" t="s">
        <v>209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210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211</v>
      </c>
      <c r="B7" s="1" t="s">
        <v>212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213</v>
      </c>
      <c r="B8" s="4" t="s">
        <v>214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215</v>
      </c>
      <c r="B9" s="1" t="s">
        <v>216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217</v>
      </c>
      <c r="B10" s="1" t="s">
        <v>218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219</v>
      </c>
      <c r="B11" s="1" t="s">
        <v>216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220</v>
      </c>
      <c r="B12" s="1" t="s">
        <v>221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222</v>
      </c>
      <c r="B13" s="1" t="s">
        <v>223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224</v>
      </c>
      <c r="B14" s="1" t="s">
        <v>221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225</v>
      </c>
      <c r="B15" s="1" t="s">
        <v>226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227</v>
      </c>
      <c r="B16" s="1" t="s">
        <v>228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229</v>
      </c>
      <c r="B17" s="1">
        <v>1.7039808E9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230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231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232</v>
      </c>
      <c r="B20" s="1">
        <v>0.36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233</v>
      </c>
      <c r="B21" s="1">
        <v>0.3491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234</v>
      </c>
      <c r="B22" s="1">
        <v>0.322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235</v>
      </c>
      <c r="B23" s="1">
        <v>0.3491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236</v>
      </c>
      <c r="B24" s="1">
        <v>0.36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237</v>
      </c>
      <c r="B25" s="1">
        <v>0.3491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238</v>
      </c>
      <c r="B26" s="1">
        <v>0.322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239</v>
      </c>
      <c r="B27" s="1">
        <v>0.3491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240</v>
      </c>
      <c r="B28" s="1">
        <v>-0.161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241</v>
      </c>
      <c r="B29" s="1">
        <v>82317.0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242</v>
      </c>
      <c r="B30" s="1">
        <v>82317.0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243</v>
      </c>
      <c r="B31" s="1">
        <v>2694531.0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244</v>
      </c>
      <c r="B32" s="1">
        <v>2191010.0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245</v>
      </c>
      <c r="B33" s="1">
        <v>2191010.0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246</v>
      </c>
      <c r="B34" s="1">
        <v>0.3395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247</v>
      </c>
      <c r="B35" s="1">
        <v>0.3479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248</v>
      </c>
      <c r="B36" s="1">
        <v>100.0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249</v>
      </c>
      <c r="B37" s="1">
        <v>100.0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250</v>
      </c>
      <c r="B38" s="1">
        <v>1.7215962E7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251</v>
      </c>
      <c r="B39" s="1">
        <v>0.223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252</v>
      </c>
      <c r="B40" s="1">
        <v>12.12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253</v>
      </c>
      <c r="B41" s="1">
        <v>0.32958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254</v>
      </c>
      <c r="B42" s="1">
        <v>3.704815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255</v>
      </c>
      <c r="B43" s="1" t="s">
        <v>256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257</v>
      </c>
      <c r="B44" s="1">
        <v>2.043963E7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258</v>
      </c>
      <c r="B45" s="1">
        <v>3.4807876E7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259</v>
      </c>
      <c r="B46" s="1">
        <v>5.07247E7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260</v>
      </c>
      <c r="B47" s="1">
        <v>249941.0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261</v>
      </c>
      <c r="B48" s="1">
        <v>239411.0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262</v>
      </c>
      <c r="B49" s="1">
        <v>1.7276544E9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263</v>
      </c>
      <c r="B50" s="1">
        <v>1.7303328E9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264</v>
      </c>
      <c r="B51" s="1">
        <v>0.0029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265</v>
      </c>
      <c r="B52" s="1">
        <v>0.78224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266</v>
      </c>
      <c r="B53" s="1">
        <v>0.088360004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267</v>
      </c>
      <c r="B54" s="1">
        <v>3.55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268</v>
      </c>
      <c r="B55" s="1">
        <v>8.36602E7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269</v>
      </c>
      <c r="B56" s="1">
        <v>0.002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270</v>
      </c>
      <c r="B57" s="1">
        <v>169.69998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271</v>
      </c>
      <c r="B58" s="1">
        <v>1.7039808E9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272</v>
      </c>
      <c r="B59" s="1">
        <v>1.7356032E9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273</v>
      </c>
      <c r="B60" s="1">
        <v>1.7197056E9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274</v>
      </c>
      <c r="B61" s="1">
        <v>-2429005.0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275</v>
      </c>
      <c r="B62" s="1">
        <v>-0.04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276</v>
      </c>
      <c r="B63" s="1">
        <v>-8.426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277</v>
      </c>
      <c r="B64" s="1">
        <v>-0.96672827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278</v>
      </c>
      <c r="B65" s="1">
        <v>0.23713636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279</v>
      </c>
      <c r="B66" s="1" t="s">
        <v>280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281</v>
      </c>
      <c r="B67" s="1" t="s">
        <v>282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283</v>
      </c>
      <c r="B68" s="1" t="s">
        <v>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284</v>
      </c>
      <c r="B69" s="1" t="s">
        <v>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285</v>
      </c>
      <c r="B70" s="1" t="s">
        <v>286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287</v>
      </c>
      <c r="B71" s="1" t="s">
        <v>286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288</v>
      </c>
      <c r="B72" s="1">
        <v>1.6599654E9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289</v>
      </c>
      <c r="B73" s="1" t="s">
        <v>290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291</v>
      </c>
      <c r="B74" s="1" t="s">
        <v>292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293</v>
      </c>
      <c r="B75" s="1" t="s">
        <v>294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295</v>
      </c>
      <c r="B76" s="1" t="s">
        <v>296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297</v>
      </c>
      <c r="B77" s="1">
        <v>-1.8E7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298</v>
      </c>
      <c r="B78" s="1">
        <v>0.3394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299</v>
      </c>
      <c r="B79" s="1" t="s">
        <v>300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301</v>
      </c>
      <c r="B80" s="1">
        <v>921349.0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302</v>
      </c>
      <c r="B81" s="1">
        <v>0.013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303</v>
      </c>
      <c r="B82" s="1">
        <v>-2425895.0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304</v>
      </c>
      <c r="B83" s="1">
        <v>916956.0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305</v>
      </c>
      <c r="B84" s="1">
        <v>0.13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306</v>
      </c>
      <c r="B85" s="1">
        <v>2.06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307</v>
      </c>
      <c r="B86" s="1">
        <v>12.22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308</v>
      </c>
      <c r="B87" s="1">
        <v>-841816.0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309</v>
      </c>
      <c r="B88" s="1" t="s">
        <v>256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310</v>
      </c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2022.0</v>
      </c>
      <c r="C2" s="3">
        <v>2023.0</v>
      </c>
      <c r="D2" s="3">
        <v>2024.0</v>
      </c>
      <c r="E2" s="3">
        <v>2025.0</v>
      </c>
      <c r="F2" s="3">
        <v>2026.0</v>
      </c>
      <c r="G2" s="3">
        <v>2027.0</v>
      </c>
      <c r="H2" s="3">
        <v>2028.0</v>
      </c>
      <c r="I2" s="3">
        <v>2029.0</v>
      </c>
      <c r="J2" s="3">
        <v>2030.0</v>
      </c>
      <c r="K2" s="5">
        <v>2031.0</v>
      </c>
      <c r="L2" s="5">
        <v>2032.0</v>
      </c>
      <c r="M2" s="5">
        <v>2033.0</v>
      </c>
      <c r="N2" s="5">
        <v>2034.0</v>
      </c>
      <c r="O2" s="5">
        <v>2035.0</v>
      </c>
      <c r="P2" s="2"/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37</v>
      </c>
      <c r="B3" s="1">
        <v>0.0</v>
      </c>
      <c r="C3" s="1">
        <v>-53.0</v>
      </c>
      <c r="D3" s="1">
        <f>IF(C3*FORECAST(D2,B3:C3,B2:C2)&gt;0,FORECAST(D2,B3:C3,B2:C2),C3)*$X$1</f>
        <v>-106</v>
      </c>
      <c r="E3" s="1">
        <f>IF(D3*FORECAST(E2,B3:D3,B2:D2)&gt;0,FORECAST(E2,B3:D3,B2:D2),D3)*$X$1</f>
        <v>-159</v>
      </c>
      <c r="F3" s="1">
        <f>IF(E3*FORECAST(F2,B3:E3,B2:E2)&gt;0,FORECAST(F2,B3:E3,B2:E2),E3)*$X$1</f>
        <v>-212</v>
      </c>
      <c r="G3" s="1">
        <f>IF(F3*FORECAST(G2,B3:F3,B2:F2)&gt;0,FORECAST(G2,B3:F3,B2:F2),F3)*$X$1</f>
        <v>-265</v>
      </c>
      <c r="H3" s="1">
        <f>IF(G3*FORECAST(H2,B3:G3,B2:G2)&gt;0,FORECAST(H2,B3:G3,B2:G2),G3)*$X$1</f>
        <v>-318</v>
      </c>
      <c r="I3" s="1">
        <f>IF(H3*FORECAST(I2,B3:H3,B2:H2)&gt;0,FORECAST(I2,B3:H3,B2:H2),H3)*$X$1</f>
        <v>-371</v>
      </c>
      <c r="J3" s="1">
        <f>IF(I3*FORECAST(J2,B3:I3,B2:I2)&gt;0,FORECAST(J2,B3:I3,B2:I2),I3)*$X$1</f>
        <v>-424</v>
      </c>
      <c r="K3" s="5">
        <f>IF(J3*FORECAST(K2,B3:J3,B2:J2)&gt;0,FORECAST(K2,B3:J3,B2:J2),J3)*$X$1</f>
        <v>-477</v>
      </c>
      <c r="L3" s="5">
        <f>IF(K3*FORECAST(L2,B3:K3,B2:K2)&gt;0,FORECAST(L2,B3:K3,B2:K2),K3)*$X$1</f>
        <v>-530</v>
      </c>
      <c r="M3" s="5">
        <f>IF(L3*FORECAST(M2,B3:L3,B2:L2)&gt;0,FORECAST(M2,B3:L3,B2:L2),L3)*$X$1</f>
        <v>-583</v>
      </c>
      <c r="N3" s="5">
        <f>IF(M3*FORECAST(N2,B3:M3,B2:M2)&gt;0,FORECAST(N2,B3:M3,B2:M2),M3)*$X$1</f>
        <v>-636</v>
      </c>
      <c r="O3" s="5">
        <f>IF(N3*FORECAST(O2,B3:N3,B2:N2)&gt;0,FORECAST(O2,B3:N3,B2:N2),N3)*$X$1</f>
        <v>-689</v>
      </c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68</v>
      </c>
      <c r="B4" s="1">
        <v>-54.0</v>
      </c>
      <c r="C4" s="1">
        <v>2.0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311</v>
      </c>
      <c r="B5" s="1">
        <v>8.0</v>
      </c>
      <c r="C5" s="1">
        <v>10.0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312</v>
      </c>
      <c r="L7" s="1">
        <f>IF(O3*FORECAST(O2,B3:O3,B2:O2)&gt;0,FORECAST(O2,B3:O3,B2:O2),N3)*$X$1 * (1+0.02)/(0.0789-0.02)</f>
        <v>-11931.74873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313</v>
      </c>
      <c r="L8" s="6">
        <f t="array" ref="L8">NPV(0.0789,E3:O3)</f>
        <v>-2757.595279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314</v>
      </c>
      <c r="L9" s="6">
        <f t="array" ref="L9">NPV(0.0789,E16:O16)</f>
        <v>-5175.007396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315</v>
      </c>
      <c r="L10" s="6">
        <f>L8 + L9</f>
        <v>-7932.602675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69</v>
      </c>
      <c r="L11" s="1">
        <v>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316</v>
      </c>
      <c r="L12" s="6">
        <f>L10 - L11</f>
        <v>-7934.602675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317</v>
      </c>
      <c r="L13" s="1">
        <v>10.0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-793.4602675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5">
        <v>0.0</v>
      </c>
      <c r="M16" s="5">
        <v>0.0</v>
      </c>
      <c r="N16" s="5">
        <v>0.0</v>
      </c>
      <c r="O16" s="5">
        <f>IF(O3*FORECAST(O2,B3:O3,B2:O2)&gt;0,FORECAST(O2,B3:O3,B2:O2),N3)*$X$1 * (1+0.02)/(0.0789-0.02)</f>
        <v>-11931.74873</v>
      </c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2022.0</v>
      </c>
      <c r="C2" s="3">
        <v>2023.0</v>
      </c>
      <c r="D2" s="3">
        <v>2024.0</v>
      </c>
      <c r="E2" s="3">
        <v>2025.0</v>
      </c>
      <c r="F2" s="3">
        <v>2026.0</v>
      </c>
      <c r="G2" s="3">
        <v>2027.0</v>
      </c>
      <c r="H2" s="3">
        <v>2028.0</v>
      </c>
      <c r="I2" s="3">
        <v>2029.0</v>
      </c>
      <c r="J2" s="3">
        <v>2030.0</v>
      </c>
      <c r="K2" s="5">
        <v>2031.0</v>
      </c>
      <c r="L2" s="5">
        <v>2032.0</v>
      </c>
      <c r="M2" s="5">
        <v>2033.0</v>
      </c>
      <c r="N2" s="5">
        <v>2034.0</v>
      </c>
      <c r="O2" s="5">
        <v>2035.0</v>
      </c>
      <c r="P2" s="2"/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17</v>
      </c>
      <c r="B3" s="1">
        <v>53.0</v>
      </c>
      <c r="C3" s="1">
        <v>1.0</v>
      </c>
      <c r="D3" s="1">
        <f>IF(C3*FORECAST(D2,B3:C3,B2:C2)&gt;0,FORECAST(D2,B3:C3,B2:C2),C3)*$X$1</f>
        <v>1</v>
      </c>
      <c r="E3" s="1">
        <f>IF(D3*FORECAST(E2,B3:D3,B2:D2)&gt;0,FORECAST(E2,B3:D3,B2:D2),D3)*$X$1</f>
        <v>1</v>
      </c>
      <c r="F3" s="1">
        <f>IF(E3*FORECAST(F2,B3:E3,B2:E2)&gt;0,FORECAST(F2,B3:E3,B2:E2),E3)*$X$1</f>
        <v>1</v>
      </c>
      <c r="G3" s="1">
        <f>IF(F3*FORECAST(G2,B3:F3,B2:F2)&gt;0,FORECAST(G2,B3:F3,B2:F2),F3)*$X$1</f>
        <v>1</v>
      </c>
      <c r="H3" s="1">
        <f>IF(G3*FORECAST(H2,B3:G3,B2:G2)&gt;0,FORECAST(H2,B3:G3,B2:G2),G3)*$X$1</f>
        <v>1</v>
      </c>
      <c r="I3" s="1">
        <f>IF(H3*FORECAST(I2,B3:H3,B2:H2)&gt;0,FORECAST(I2,B3:H3,B2:H2),H3)*$X$1</f>
        <v>1</v>
      </c>
      <c r="J3" s="1">
        <f>IF(I3*FORECAST(J2,B3:I3,B2:I2)&gt;0,FORECAST(J2,B3:I3,B2:I2),I3)*$X$1</f>
        <v>1</v>
      </c>
      <c r="K3" s="5">
        <f>IF(J3*FORECAST(K2,B3:J3,B2:J2)&gt;0,FORECAST(K2,B3:J3,B2:J2),J3)*$X$1</f>
        <v>1</v>
      </c>
      <c r="L3" s="5">
        <f>IF(K3*FORECAST(L2,B3:K3,B2:K2)&gt;0,FORECAST(L2,B3:K3,B2:K2),K3)*$X$1</f>
        <v>1</v>
      </c>
      <c r="M3" s="5">
        <f>IF(L3*FORECAST(M2,B3:L3,B2:L2)&gt;0,FORECAST(M2,B3:L3,B2:L2),L3)*$X$1</f>
        <v>1</v>
      </c>
      <c r="N3" s="5">
        <f>IF(M3*FORECAST(N2,B3:M3,B2:M2)&gt;0,FORECAST(N2,B3:M3,B2:M2),M3)*$X$1</f>
        <v>1</v>
      </c>
      <c r="O3" s="5">
        <f>IF(N3*FORECAST(O2,B3:N3,B2:N2)&gt;0,FORECAST(O2,B3:N3,B2:N2),N3)*$X$1</f>
        <v>1</v>
      </c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68</v>
      </c>
      <c r="B4" s="1">
        <v>-54.0</v>
      </c>
      <c r="C4" s="1">
        <v>2.0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311</v>
      </c>
      <c r="B5" s="1">
        <v>8.0</v>
      </c>
      <c r="C5" s="1">
        <v>10.0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312</v>
      </c>
      <c r="L7" s="1">
        <f>IF(O3*FORECAST(O2,B3:O3,B2:O2)&gt;0,FORECAST(O2,B3:O3,B2:O2),N3)*$X$1 * (1+0.02)/(0.0789-0.02)</f>
        <v>17.31748727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313</v>
      </c>
      <c r="L8" s="6">
        <f t="array" ref="L8">NPV(0.0789,E3:O3)</f>
        <v>7.177218882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314</v>
      </c>
      <c r="L9" s="6">
        <f t="array" ref="L9">NPV(0.0789,E16:O16)</f>
        <v>7.510896075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315</v>
      </c>
      <c r="L10" s="6">
        <f>L8 + L9</f>
        <v>14.68811496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69</v>
      </c>
      <c r="L11" s="1">
        <v>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316</v>
      </c>
      <c r="L12" s="6">
        <f>L10 - L11</f>
        <v>12.68811496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317</v>
      </c>
      <c r="L13" s="1">
        <v>10.0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1.268811496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5">
        <v>0.0</v>
      </c>
      <c r="M16" s="5">
        <v>0.0</v>
      </c>
      <c r="N16" s="5">
        <v>0.0</v>
      </c>
      <c r="O16" s="5">
        <f>IF(O3*FORECAST(O2,B3:O3,B2:O2)&gt;0,FORECAST(O2,B3:O3,B2:O2),N3)*$X$1 * (1+0.02)/(0.0789-0.02)</f>
        <v>17.31748727</v>
      </c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