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<sst xmlns="http://schemas.openxmlformats.org/spreadsheetml/2006/main" count="274" uniqueCount="210">
  <si>
    <t>ticker</t>
  </si>
  <si>
    <t>ACAC</t>
  </si>
  <si>
    <t>nombre</t>
  </si>
  <si>
    <t>ACRI CAPITAL ACQUISITION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</si>
  <si>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</si>
  <si>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</si>
  <si>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</si>
  <si>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</si>
  <si>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</si>
  <si>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</si>
  <si>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</si>
  <si>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</si>
  <si>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</si>
  <si>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</si>
  <si>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</si>
  <si>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</si>
  <si>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</si>
  <si>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Other Operating Activities, Total</t>
  </si>
  <si>
    <t>Change In Income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</si>
  <si>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</si>
  <si>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</si>
  <si>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</si>
  <si>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</si>
  <si>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</si>
  <si>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</si>
  <si>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</si>
  <si>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</si>
  <si>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</si>
  <si>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</si>
  <si>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</si>
  <si>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</si>
  <si>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</si>
  <si>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</si>
  <si>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</si>
  <si>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</si>
  <si>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</si>
  <si>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</si>
  <si>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</si>
  <si>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</si>
  <si>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</si>
  <si>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</si>
  <si>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</si>
  <si>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</si>
  <si>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</si>
  <si>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</si>
  <si>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</si>
  <si>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</si>
  <si>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</si>
  <si>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Short-term Borrowings</t>
  </si>
  <si>
    <t>Current Income Taxes Payable</t>
  </si>
  <si>
    <t>Total Current Liabilities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</si>
  <si>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</si>
  <si>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</si>
  <si>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</si>
  <si>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</si>
  <si>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</si>
  <si>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</si>
  <si>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</si>
  <si>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</si>
  <si>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</si>
  <si>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</si>
  <si>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</si>
  <si>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-0.18</t>
  </si>
  <si>
    <t>-0.86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</si>
  <si>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</si>
  <si>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</si>
  <si>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</si>
  <si>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</si>
  <si>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</si>
  <si>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</si>
  <si>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</si>
  <si>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</si>
  <si>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</si>
  <si>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</si>
  <si>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</si>
  <si>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</si>
  <si>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</si>
  <si>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</si>
  <si>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</si>
  <si>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</si>
  <si>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</si>
  <si>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</si>
  <si>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</si>
  <si>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</si>
  <si>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</si>
  <si>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</si>
  <si>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0.03</t>
  </si>
  <si>
    <t>0.14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</si>
  <si>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</si>
  <si>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</si>
  <si>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</si>
  <si>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</si>
  <si>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</si>
  <si>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</si>
  <si>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0.04</t>
  </si>
  <si>
    <t>0.13</t>
  </si>
  <si>
    <t>Normalized Diluted EPS</t>
  </si>
  <si>
    <t>EBITA</t>
  </si>
  <si>
    <t>EBIT</t>
  </si>
  <si>
    <t>Effective Tax Rate - (Ratio)</t>
  </si>
  <si>
    <t>51.89</t>
  </si>
  <si>
    <t>32.74</t>
  </si>
  <si>
    <t>Normalized Net Income</t>
  </si>
  <si>
    <t>Profitability</t>
  </si>
  <si>
    <t>Return on Assets</t>
  </si>
  <si>
    <t>-0.79</t>
  </si>
  <si>
    <t>Return on Total Capital</t>
  </si>
  <si>
    <t>19.4</t>
  </si>
  <si>
    <t>Return On Equity %</t>
  </si>
  <si>
    <t>-26.88</t>
  </si>
  <si>
    <t>Return on Common Equity</t>
  </si>
  <si>
    <t>Short Term Liquidity</t>
  </si>
  <si>
    <t>Current Ratio</t>
  </si>
  <si>
    <t>2.3</t>
  </si>
  <si>
    <t>0.02</t>
  </si>
  <si>
    <t>Quick Ratio</t>
  </si>
  <si>
    <t>1.78</t>
  </si>
  <si>
    <t>Operating Cash Flow to Current Liabilities</t>
  </si>
  <si>
    <t>-2.41</t>
  </si>
  <si>
    <t>-0.33</t>
  </si>
  <si>
    <t>Long Term Solvency</t>
  </si>
  <si>
    <t>Total Debt/Equity</t>
  </si>
  <si>
    <t>-30.87</t>
  </si>
  <si>
    <t>Total Debt / Total Capital</t>
  </si>
  <si>
    <t>-44.66</t>
  </si>
  <si>
    <t>Total Liabilities / Total Assets</t>
  </si>
  <si>
    <t>102.18</t>
  </si>
  <si>
    <t>112.63</t>
  </si>
  <si>
    <t>Growth Over Prior Year</t>
  </si>
  <si>
    <t>EBITA, 1 Yr. Growth %</t>
  </si>
  <si>
    <t>12.13</t>
  </si>
  <si>
    <t>EBIT, 1 Yr. Growth %</t>
  </si>
  <si>
    <t>Earnings From Cont. Operations, 1 Yr. Growth %</t>
  </si>
  <si>
    <t>308.04</t>
  </si>
  <si>
    <t>Net Income, 1 Yr. Growth %</t>
  </si>
  <si>
    <t>Normalized Net Income, 1 Yr. Growth %</t>
  </si>
  <si>
    <t>191.87</t>
  </si>
  <si>
    <t>Diluted EPS Before Extra, 1 Yr. Growth %</t>
  </si>
  <si>
    <t>341.86</t>
  </si>
  <si>
    <t>Total Assets, 1 Yr. Growth %</t>
  </si>
  <si>
    <t>-59.12</t>
  </si>
  <si>
    <t>Tangible Book Value, 1 Yr. Growth %</t>
  </si>
  <si>
    <t>136.98</t>
  </si>
  <si>
    <t>Common Equity, 1 Yr. Growth %</t>
  </si>
  <si>
    <t>Cash From Operations, 1 Yr. Growth %</t>
  </si>
  <si>
    <t>14.69</t>
  </si>
  <si>
    <t>2022</t>
  </si>
  <si>
    <t>2023</t>
  </si>
  <si>
    <t>Capitalization
                                    1</t>
  </si>
  <si>
    <t>110.2</t>
  </si>
  <si>
    <t>59.85</t>
  </si>
  <si>
    <t>Change</t>
  </si>
  <si>
    <t>-</t>
  </si>
  <si>
    <t>-45.68%</t>
  </si>
  <si>
    <t>Enterprise Value (EV)
                                    1</t>
  </si>
  <si>
    <t>109.6</t>
  </si>
  <si>
    <t>61.23</t>
  </si>
  <si>
    <t>-44.16%</t>
  </si>
  <si>
    <t>P/E ratio</t>
  </si>
  <si>
    <t>322x</t>
  </si>
  <si>
    <t>78.9x</t>
  </si>
  <si>
    <t>PBR</t>
  </si>
  <si>
    <t>-56.3x</t>
  </si>
  <si>
    <t>-12.9x</t>
  </si>
  <si>
    <t>PEG</t>
  </si>
  <si>
    <t>0x</t>
  </si>
  <si>
    <t>Capitalization / Revenue</t>
  </si>
  <si>
    <t>EV / Revenue</t>
  </si>
  <si>
    <t>EV / EBITDA</t>
  </si>
  <si>
    <t>EV / EBIT</t>
  </si>
  <si>
    <t>-153x</t>
  </si>
  <si>
    <t>-76.4x</t>
  </si>
  <si>
    <t>EV / FCF</t>
  </si>
  <si>
    <t>131,630,124x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</si>
  <si>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</si>
  <si>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</si>
  <si>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</si>
  <si>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</si>
  <si>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</si>
  <si>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0.0317</t>
  </si>
  <si>
    <t>0.1401</t>
  </si>
  <si>
    <t>Distribution rate</t>
  </si>
  <si>
    <t>Net sales</t>
  </si>
  <si>
    <t>EBITDA</t>
  </si>
  <si>
    <t>EBIT
                                    1</t>
  </si>
  <si>
    <t>-0.7145</t>
  </si>
  <si>
    <t>-0.8012</t>
  </si>
  <si>
    <t>Net income
                                    1</t>
  </si>
  <si>
    <t>0.2172</t>
  </si>
  <si>
    <t>0.8864</t>
  </si>
  <si>
    <t>Net Debt
                                    1</t>
  </si>
  <si>
    <t>-0.5475</t>
  </si>
  <si>
    <t>1.377</t>
  </si>
  <si>
    <t>Reference price
                                    2</t>
  </si>
  <si>
    <t>10.22</t>
  </si>
  <si>
    <t>11.06</t>
  </si>
  <si>
    <t>Nbr of stocks (in thousands)</t>
  </si>
  <si>
    <t>10,781</t>
  </si>
  <si>
    <t>5,411</t>
  </si>
  <si>
    <t>Announcement Date</t>
  </si>
  <si>
    <t>3/30/23</t>
  </si>
  <si>
    <t>3/22/24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</si>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</sst>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1244.026828992079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</v>
      </c>
      <c r="B2" s="1">
        <v>21.0</v>
      </c>
      <c r="C2" s="1">
        <v>88.0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</v>
      </c>
      <c r="B3" s="1">
        <v>-1.0</v>
      </c>
      <c r="C3" s="1">
        <v>-2.0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</v>
      </c>
      <c r="B4" s="1">
        <v>17.0</v>
      </c>
      <c r="C4" s="1">
        <v>22.0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</v>
      </c>
      <c r="B5" s="1">
        <v>-2.0</v>
      </c>
      <c r="C5" s="1">
        <v>18.0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</v>
      </c>
      <c r="B6" s="1">
        <v>-74.0</v>
      </c>
      <c r="C6" s="1">
        <v>-85.0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</v>
      </c>
      <c r="B7" s="1">
        <v>-87.0</v>
      </c>
      <c r="C7" s="1">
        <v>54.0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</v>
      </c>
      <c r="B8" s="1">
        <v>-87.0</v>
      </c>
      <c r="C8" s="1">
        <v>54.0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</v>
      </c>
      <c r="B9" s="1">
        <v>31.0</v>
      </c>
      <c r="C9" s="1">
        <v>1.0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</v>
      </c>
      <c r="B10" s="1">
        <v>31.0</v>
      </c>
      <c r="C10" s="1">
        <v>1.0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</v>
      </c>
      <c r="B11" s="1">
        <v>-31.0</v>
      </c>
      <c r="C11" s="1">
        <v>0.0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</v>
      </c>
      <c r="B12" s="1">
        <v>-31.0</v>
      </c>
      <c r="C12" s="1">
        <v>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</v>
      </c>
      <c r="B13" s="1">
        <v>91.0</v>
      </c>
      <c r="C13" s="1">
        <v>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</v>
      </c>
      <c r="B14" s="1">
        <v>0.0</v>
      </c>
      <c r="C14" s="1">
        <v>-55.0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</v>
      </c>
      <c r="B15" s="1">
        <v>-2.0</v>
      </c>
      <c r="C15" s="1">
        <v>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</v>
      </c>
      <c r="B16" s="1">
        <v>89.0</v>
      </c>
      <c r="C16" s="1">
        <v>-54.0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</v>
      </c>
      <c r="B17" s="1">
        <v>54.0</v>
      </c>
      <c r="C17" s="1">
        <v>-49.0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</v>
      </c>
      <c r="B19" s="1">
        <v>0.0</v>
      </c>
      <c r="C19" s="1">
        <v>23.0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</v>
      </c>
      <c r="B20" s="1">
        <v>0.0</v>
      </c>
      <c r="C20" s="1">
        <v>46.0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</v>
      </c>
      <c r="B21" s="1">
        <v>0.0</v>
      </c>
      <c r="C21" s="1">
        <v>46.0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</v>
      </c>
      <c r="B22" s="1">
        <v>0.0</v>
      </c>
      <c r="C22" s="1">
        <v>-96.0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</v>
      </c>
      <c r="B23" s="1" t="s">
        <v>38</v>
      </c>
      <c r="C23" s="1">
        <v>1.0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54.0</v>
      </c>
      <c r="C3" s="1">
        <v>5.0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54.0</v>
      </c>
      <c r="C4" s="1">
        <v>5.0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16.0</v>
      </c>
      <c r="C5" s="1">
        <v>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70.0</v>
      </c>
      <c r="C6" s="1">
        <v>6.0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89.0</v>
      </c>
      <c r="C7" s="1">
        <v>36.0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89.0</v>
      </c>
      <c r="C8" s="1">
        <v>36.0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1">
        <v>13.0</v>
      </c>
      <c r="C10" s="1">
        <v>71.0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1.0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17.0</v>
      </c>
      <c r="C12" s="1">
        <v>40.0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30.0</v>
      </c>
      <c r="C13" s="1">
        <v>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6.0</v>
      </c>
      <c r="C14" s="1">
        <v>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91.0</v>
      </c>
      <c r="C15" s="1">
        <v>38.0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91.0</v>
      </c>
      <c r="C16" s="1">
        <v>41.0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216.0</v>
      </c>
      <c r="C17" s="1">
        <v>216.0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-1.0</v>
      </c>
      <c r="C18" s="1">
        <v>-4.0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-1.0</v>
      </c>
      <c r="C19" s="1">
        <v>-4.0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-1.0</v>
      </c>
      <c r="C20" s="1">
        <v>-4.0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89.0</v>
      </c>
      <c r="C21" s="1">
        <v>36.0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5.0</v>
      </c>
      <c r="C23" s="1">
        <v>5.0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10.0</v>
      </c>
      <c r="C24" s="1">
        <v>5.0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 t="s">
        <v>62</v>
      </c>
      <c r="C25" s="1" t="s">
        <v>63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>
        <v>-1.0</v>
      </c>
      <c r="C26" s="1">
        <v>-4.0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 t="s">
        <v>62</v>
      </c>
      <c r="C27" s="1" t="s">
        <v>63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 t="s">
        <v>38</v>
      </c>
      <c r="C28" s="1">
        <v>1.0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-54.0</v>
      </c>
      <c r="C29" s="1">
        <v>1.0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>
        <v>3.0</v>
      </c>
      <c r="C30" s="1">
        <v>3.0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69</v>
      </c>
      <c r="B31" s="1">
        <v>1.0</v>
      </c>
      <c r="C31" s="1">
        <v>1.0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1">
        <v>65.0</v>
      </c>
      <c r="C2" s="1">
        <v>73.0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5.0</v>
      </c>
      <c r="C3" s="1">
        <v>6.0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71.0</v>
      </c>
      <c r="C4" s="1">
        <v>80.0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-71.0</v>
      </c>
      <c r="C5" s="1">
        <v>-80.0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1.0</v>
      </c>
      <c r="C6" s="1">
        <v>2.0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1.0</v>
      </c>
      <c r="C7" s="1">
        <v>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45.0</v>
      </c>
      <c r="C8" s="1">
        <v>1.0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45.0</v>
      </c>
      <c r="C9" s="1">
        <v>1.0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23.0</v>
      </c>
      <c r="C10" s="1">
        <v>43.0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21.0</v>
      </c>
      <c r="C11" s="1">
        <v>88.0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21.0</v>
      </c>
      <c r="C12" s="1">
        <v>88.0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21.0</v>
      </c>
      <c r="C13" s="1">
        <v>88.0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21.0</v>
      </c>
      <c r="C14" s="1">
        <v>88.0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21.0</v>
      </c>
      <c r="C15" s="1">
        <v>88.0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 t="s">
        <v>86</v>
      </c>
      <c r="C17" s="1" t="s">
        <v>87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 t="s">
        <v>86</v>
      </c>
      <c r="C18" s="1" t="s">
        <v>87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6.0</v>
      </c>
      <c r="C19" s="1">
        <v>6.0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 t="s">
        <v>86</v>
      </c>
      <c r="C20" s="1" t="s">
        <v>87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 t="s">
        <v>86</v>
      </c>
      <c r="C21" s="1" t="s">
        <v>87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6.0</v>
      </c>
      <c r="C22" s="1">
        <v>6.0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 t="s">
        <v>94</v>
      </c>
      <c r="C23" s="1" t="s">
        <v>95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</v>
      </c>
      <c r="B24" s="1" t="s">
        <v>94</v>
      </c>
      <c r="C24" s="1" t="s">
        <v>95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-71.0</v>
      </c>
      <c r="C26" s="1">
        <v>-80.0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1">
        <v>-71.0</v>
      </c>
      <c r="C27" s="1">
        <v>-80.0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 t="s">
        <v>100</v>
      </c>
      <c r="C28" s="1" t="s">
        <v>101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102</v>
      </c>
      <c r="B29" s="1">
        <v>28.0</v>
      </c>
      <c r="C29" s="1">
        <v>82.0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0.0</v>
      </c>
      <c r="C3" s="1" t="s">
        <v>105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0.0</v>
      </c>
      <c r="C4" s="1" t="s">
        <v>107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</v>
      </c>
      <c r="B5" s="1">
        <v>0.0</v>
      </c>
      <c r="C5" s="1" t="s">
        <v>109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0.0</v>
      </c>
      <c r="C6" s="1" t="s">
        <v>109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 t="s">
        <v>113</v>
      </c>
      <c r="C8" s="1" t="s">
        <v>114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 t="s">
        <v>116</v>
      </c>
      <c r="C9" s="1" t="s">
        <v>114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 t="s">
        <v>118</v>
      </c>
      <c r="C10" s="1" t="s">
        <v>119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0.0</v>
      </c>
      <c r="C12" s="1" t="s">
        <v>122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0.0</v>
      </c>
      <c r="C13" s="1" t="s">
        <v>124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 t="s">
        <v>126</v>
      </c>
      <c r="C14" s="1" t="s">
        <v>127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 t="s">
        <v>130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 t="s">
        <v>130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 t="s">
        <v>133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 t="s">
        <v>133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 t="s">
        <v>136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0.0</v>
      </c>
      <c r="C21" s="1" t="s">
        <v>138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0.0</v>
      </c>
      <c r="C22" s="1" t="s">
        <v>140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0.0</v>
      </c>
      <c r="C23" s="1" t="s">
        <v>142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0.0</v>
      </c>
      <c r="C24" s="1" t="s">
        <v>142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0.0</v>
      </c>
      <c r="C25" s="1" t="s">
        <v>145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15</v>
      </c>
      <c r="B1" s="1" t="s">
        <v>146</v>
      </c>
      <c r="C1" s="1" t="s">
        <v>147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 t="s">
        <v>149</v>
      </c>
      <c r="C2" s="1" t="s">
        <v>150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 t="s">
        <v>152</v>
      </c>
      <c r="C3" s="1" t="s">
        <v>153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 t="s">
        <v>155</v>
      </c>
      <c r="C4" s="1" t="s">
        <v>156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 t="s">
        <v>152</v>
      </c>
      <c r="C5" s="1" t="s">
        <v>157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 t="s">
        <v>159</v>
      </c>
      <c r="C6" s="1" t="s">
        <v>160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1" t="s">
        <v>162</v>
      </c>
      <c r="C7" s="1" t="s">
        <v>163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 t="s">
        <v>152</v>
      </c>
      <c r="C8" s="1" t="s">
        <v>165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166</v>
      </c>
      <c r="B9" s="1" t="s">
        <v>152</v>
      </c>
      <c r="C9" s="1" t="s">
        <v>152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167</v>
      </c>
      <c r="B10" s="1" t="s">
        <v>152</v>
      </c>
      <c r="C10" s="1" t="s">
        <v>152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168</v>
      </c>
      <c r="B11" s="1" t="s">
        <v>152</v>
      </c>
      <c r="C11" s="1" t="s">
        <v>152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169</v>
      </c>
      <c r="B12" s="1" t="s">
        <v>170</v>
      </c>
      <c r="C12" s="1" t="s">
        <v>171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172</v>
      </c>
      <c r="B13" s="1" t="s">
        <v>152</v>
      </c>
      <c r="C13" s="1" t="s">
        <v>173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174</v>
      </c>
      <c r="B14" s="1" t="s">
        <v>152</v>
      </c>
      <c r="C14" s="1" t="s">
        <v>175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176</v>
      </c>
      <c r="B15" s="1" t="s">
        <v>152</v>
      </c>
      <c r="C15" s="1" t="s">
        <v>152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177</v>
      </c>
      <c r="B16" s="1" t="s">
        <v>152</v>
      </c>
      <c r="C16" s="1" t="s">
        <v>152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178</v>
      </c>
      <c r="B17" s="1" t="s">
        <v>179</v>
      </c>
      <c r="C17" s="1" t="s">
        <v>180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181</v>
      </c>
      <c r="B18" s="1" t="s">
        <v>152</v>
      </c>
      <c r="C18" s="1" t="s">
        <v>152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182</v>
      </c>
      <c r="B19" s="1" t="s">
        <v>152</v>
      </c>
      <c r="C19" s="1" t="s">
        <v>152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183</v>
      </c>
      <c r="B20" s="1" t="s">
        <v>152</v>
      </c>
      <c r="C20" s="1" t="s">
        <v>152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184</v>
      </c>
      <c r="B21" s="1" t="s">
        <v>185</v>
      </c>
      <c r="C21" s="1" t="s">
        <v>186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187</v>
      </c>
      <c r="B22" s="1" t="s">
        <v>188</v>
      </c>
      <c r="C22" s="1" t="s">
        <v>189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190</v>
      </c>
      <c r="B23" s="1" t="s">
        <v>191</v>
      </c>
      <c r="C23" s="1" t="s">
        <v>192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193</v>
      </c>
      <c r="B24" s="1" t="s">
        <v>194</v>
      </c>
      <c r="C24" s="1" t="s">
        <v>195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196</v>
      </c>
      <c r="B25" s="1" t="s">
        <v>197</v>
      </c>
      <c r="C25" s="1" t="s">
        <v>198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199</v>
      </c>
      <c r="B26" s="1" t="s">
        <v>200</v>
      </c>
      <c r="C26" s="1" t="s">
        <v>201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35</v>
      </c>
      <c r="B3" s="1">
        <v>0.0</v>
      </c>
      <c r="C3" s="1">
        <v>46.0</v>
      </c>
      <c r="D3" s="1">
        <f>IF(C3*FORECAST(D2,B3:C3,B2:C2)&gt;0,FORECAST(D2,B3:C3,B2:C2),C3)*$X$1</f>
        <v>92</v>
      </c>
      <c r="E3" s="1">
        <f>IF(D3*FORECAST(E2,B3:D3,B2:D2)&gt;0,FORECAST(E2,B3:D3,B2:D2),D3)*$X$1</f>
        <v>138</v>
      </c>
      <c r="F3" s="1">
        <f>IF(E3*FORECAST(F2,B3:E3,B2:E2)&gt;0,FORECAST(F2,B3:E3,B2:E2),E3)*$X$1</f>
        <v>184</v>
      </c>
      <c r="G3" s="1">
        <f>IF(F3*FORECAST(G2,B3:F3,B2:F2)&gt;0,FORECAST(G2,B3:F3,B2:F2),F3)*$X$1</f>
        <v>230</v>
      </c>
      <c r="H3" s="1">
        <f>IF(G3*FORECAST(H2,B3:G3,B2:G2)&gt;0,FORECAST(H2,B3:G3,B2:G2),G3)*$X$1</f>
        <v>276</v>
      </c>
      <c r="I3" s="1">
        <f>IF(H3*FORECAST(I2,B3:H3,B2:H2)&gt;0,FORECAST(I2,B3:H3,B2:H2),H3)*$X$1</f>
        <v>322</v>
      </c>
      <c r="J3" s="1">
        <f>IF(I3*FORECAST(J2,B3:I3,B2:I2)&gt;0,FORECAST(J2,B3:I3,B2:I2),I3)*$X$1</f>
        <v>368</v>
      </c>
      <c r="K3" s="4">
        <f>IF(J3*FORECAST(K2,B3:J3,B2:J2)&gt;0,FORECAST(K2,B3:J3,B2:J2),J3)*$X$1</f>
        <v>414</v>
      </c>
      <c r="L3" s="4">
        <f>IF(K3*FORECAST(L2,B3:K3,B2:K2)&gt;0,FORECAST(L2,B3:K3,B2:K2),K3)*$X$1</f>
        <v>460</v>
      </c>
      <c r="M3" s="4">
        <f>IF(L3*FORECAST(M2,B3:L3,B2:L2)&gt;0,FORECAST(M2,B3:L3,B2:L2),L3)*$X$1</f>
        <v>506</v>
      </c>
      <c r="N3" s="4">
        <f>IF(M3*FORECAST(N2,B3:M3,B2:M2)&gt;0,FORECAST(N2,B3:M3,B2:M2),M3)*$X$1</f>
        <v>552</v>
      </c>
      <c r="O3" s="4">
        <f>IF(N3*FORECAST(O2,B3:N3,B2:N2)&gt;0,FORECAST(O2,B3:N3,B2:N2),N3)*$X$1</f>
        <v>598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</v>
      </c>
      <c r="B4" s="1">
        <v>-54.0</v>
      </c>
      <c r="C4" s="1">
        <v>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203</v>
      </c>
      <c r="B5" s="1">
        <v>6.0</v>
      </c>
      <c r="C5" s="1">
        <v>6.0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204</v>
      </c>
      <c r="L7" s="1">
        <f>IF(O3*FORECAST(O2,B3:O3,B2:O2)&gt;0,FORECAST(O2,B3:O3,B2:O2),N3)*$X$1 * (1+0.02)/(0.0789-0.02)</f>
        <v>10355.85739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205</v>
      </c>
      <c r="L8" s="5">
        <f t="array" ref="L8">NPV(0.0789,E3:O3)</f>
        <v>2393.384582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206</v>
      </c>
      <c r="L9" s="5">
        <f t="array" ref="L9">NPV(0.0789,E16:O16)</f>
        <v>4491.515853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207</v>
      </c>
      <c r="L10" s="5">
        <f>L8 + L9</f>
        <v>6884.900435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67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208</v>
      </c>
      <c r="L12" s="5">
        <f>L10 - L11</f>
        <v>6883.900435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209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1147.316739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(1+0.02)/(0.0789-0.02)</f>
        <v>10355.85739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16</v>
      </c>
      <c r="B3" s="1">
        <v>21.0</v>
      </c>
      <c r="C3" s="1">
        <v>88.0</v>
      </c>
      <c r="D3" s="1">
        <f>IF(C3*FORECAST(D2,B3:C3,B2:C2)&gt;0,FORECAST(D2,B3:C3,B2:C2),C3)*$X$1</f>
        <v>155</v>
      </c>
      <c r="E3" s="1">
        <f>IF(D3*FORECAST(E2,B3:D3,B2:D2)&gt;0,FORECAST(E2,B3:D3,B2:D2),D3)*$X$1</f>
        <v>222</v>
      </c>
      <c r="F3" s="1">
        <f>IF(E3*FORECAST(F2,B3:E3,B2:E2)&gt;0,FORECAST(F2,B3:E3,B2:E2),E3)*$X$1</f>
        <v>289</v>
      </c>
      <c r="G3" s="1">
        <f>IF(F3*FORECAST(G2,B3:F3,B2:F2)&gt;0,FORECAST(G2,B3:F3,B2:F2),F3)*$X$1</f>
        <v>356</v>
      </c>
      <c r="H3" s="1">
        <f>IF(G3*FORECAST(H2,B3:G3,B2:G2)&gt;0,FORECAST(H2,B3:G3,B2:G2),G3)*$X$1</f>
        <v>423</v>
      </c>
      <c r="I3" s="1">
        <f>IF(H3*FORECAST(I2,B3:H3,B2:H2)&gt;0,FORECAST(I2,B3:H3,B2:H2),H3)*$X$1</f>
        <v>490</v>
      </c>
      <c r="J3" s="1">
        <f>IF(I3*FORECAST(J2,B3:I3,B2:I2)&gt;0,FORECAST(J2,B3:I3,B2:I2),I3)*$X$1</f>
        <v>557</v>
      </c>
      <c r="K3" s="4">
        <f>IF(J3*FORECAST(K2,B3:J3,B2:J2)&gt;0,FORECAST(K2,B3:J3,B2:J2),J3)*$X$1</f>
        <v>624</v>
      </c>
      <c r="L3" s="4">
        <f>IF(K3*FORECAST(L2,B3:K3,B2:K2)&gt;0,FORECAST(L2,B3:K3,B2:K2),K3)*$X$1</f>
        <v>691</v>
      </c>
      <c r="M3" s="4">
        <f>IF(L3*FORECAST(M2,B3:L3,B2:L2)&gt;0,FORECAST(M2,B3:L3,B2:L2),L3)*$X$1</f>
        <v>758</v>
      </c>
      <c r="N3" s="4">
        <f>IF(M3*FORECAST(N2,B3:M3,B2:M2)&gt;0,FORECAST(N2,B3:M3,B2:M2),M3)*$X$1</f>
        <v>825</v>
      </c>
      <c r="O3" s="4">
        <f>IF(N3*FORECAST(O2,B3:N3,B2:N2)&gt;0,FORECAST(O2,B3:N3,B2:N2),N3)*$X$1</f>
        <v>892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</v>
      </c>
      <c r="B4" s="1">
        <v>-54.0</v>
      </c>
      <c r="C4" s="1">
        <v>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203</v>
      </c>
      <c r="B5" s="1">
        <v>6.0</v>
      </c>
      <c r="C5" s="1">
        <v>6.0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204</v>
      </c>
      <c r="L7" s="1">
        <f>IF(O3*FORECAST(O2,B3:O3,B2:O2)&gt;0,FORECAST(O2,B3:O3,B2:O2),N3)*$X$1 * (1+0.02)/(0.0789-0.02)</f>
        <v>15447.19864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205</v>
      </c>
      <c r="L8" s="5">
        <f t="array" ref="L8">NPV(0.0789,E3:O3)</f>
        <v>3636.73827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206</v>
      </c>
      <c r="L9" s="5">
        <f t="array" ref="L9">NPV(0.0789,E16:O16)</f>
        <v>6699.719299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207</v>
      </c>
      <c r="L10" s="5">
        <f>L8 + L9</f>
        <v>10336.45757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67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208</v>
      </c>
      <c r="L12" s="5">
        <f>L10 - L11</f>
        <v>10335.45757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209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1722.576261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(1+0.02)/(0.0789-0.02)</f>
        <v>15447.19864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